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JULIO 2023\"/>
    </mc:Choice>
  </mc:AlternateContent>
  <xr:revisionPtr revIDLastSave="0" documentId="13_ncr:1_{51BD9925-E737-4552-B042-CD47972B30ED}" xr6:coauthVersionLast="47" xr6:coauthVersionMax="47" xr10:uidLastSave="{00000000-0000-0000-0000-000000000000}"/>
  <bookViews>
    <workbookView xWindow="-120" yWindow="-120" windowWidth="29040" windowHeight="15720" tabRatio="929" firstSheet="4" activeTab="13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3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4" l="1"/>
  <c r="E15" i="34"/>
  <c r="F15" i="34"/>
  <c r="G15" i="34"/>
  <c r="H15" i="34"/>
  <c r="I15" i="34"/>
  <c r="J15" i="34"/>
  <c r="D15" i="34"/>
  <c r="K13" i="34"/>
  <c r="K11" i="34"/>
  <c r="B24" i="8" l="1"/>
  <c r="C16" i="1" l="1"/>
  <c r="D16" i="1" l="1"/>
  <c r="D17" i="6" l="1"/>
  <c r="C17" i="6"/>
  <c r="C18" i="5"/>
  <c r="C16" i="3"/>
  <c r="C17" i="2"/>
  <c r="G21" i="10" l="1"/>
  <c r="G20" i="10"/>
  <c r="F23" i="10"/>
  <c r="E23" i="10"/>
  <c r="F15" i="10"/>
  <c r="E15" i="10"/>
  <c r="G13" i="10"/>
  <c r="G12" i="10"/>
  <c r="C17" i="8"/>
  <c r="C26" i="9"/>
  <c r="C40" i="15"/>
  <c r="C63" i="18"/>
  <c r="C37" i="18"/>
  <c r="D37" i="13"/>
  <c r="C37" i="13"/>
  <c r="F27" i="14"/>
  <c r="E27" i="14"/>
  <c r="D27" i="14"/>
  <c r="C27" i="14"/>
  <c r="D17" i="2"/>
  <c r="G15" i="10" l="1"/>
  <c r="G23" i="10"/>
  <c r="G27" i="14"/>
  <c r="E19" i="10"/>
  <c r="C16" i="9" l="1"/>
  <c r="C31" i="15" l="1"/>
  <c r="B17" i="8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<sst xmlns="http://schemas.openxmlformats.org/spreadsheetml/2006/main" count="307" uniqueCount="202">
  <si>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</si>
  <si>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</si>
  <si>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</si>
  <si>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</si>
  <si>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</si>
  <si>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</si>
  <si>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</si>
  <si>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</si>
  <si>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</si>
  <si>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</si>
  <si>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</si>
  <si>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</si>
  <si>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</si>
  <si>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</si>
  <si>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</si>
  <si>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</si>
  <si>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</si>
  <si>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</si>
  <si>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</si>
  <si>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</si>
  <si>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</si>
  <si>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</si>
  <si>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</si>
  <si>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</si>
  <si>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</si>
  <si>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</si>
  <si>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</si>
  <si>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</si>
  <si>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</si>
  <si>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</si>
  <si>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</si>
  <si>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</si>
  <si>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</si>
  <si>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</si>
  <si>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</si>
  <si>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</si>
  <si>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</si>
  <si>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</si>
  <si>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</si>
  <si>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</si>
  <si>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</si>
  <si>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</si>
  <si>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</si>
  <si>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</si>
  <si>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</si>
  <si>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</si>
  <si>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</si>
  <si>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</si>
  <si>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</si>
  <si>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</si>
  <si>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</si>
  <si>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</si>
  <si>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</si>
  <si>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</si>
  <si>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</si>
  <si>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</si>
  <si>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</si>
  <si>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</si>
  <si>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</si>
  <si>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</si>
  <si>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</si>
  <si>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</si>
  <si>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</si>
  <si>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</si>
  <si>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</si>
  <si>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</si>
  <si>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</si>
  <si>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</si>
  <si>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</si>
  <si>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</si>
  <si>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</si>
  <si>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</si>
  <si>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</si>
  <si>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</si>
  <si>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</si>
  <si>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</si>
  <si>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</si>
  <si>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</si>
  <si>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</si>
  <si>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</si>
  <si>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</si>
  <si>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</si>
  <si>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</si>
  <si>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</si>
  <si>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</si>
  <si>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</si>
  <si>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</si>
  <si>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</si>
  <si>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</si>
  <si>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</si>
  <si>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</si>
  <si>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</si>
  <si>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</si>
  <si>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</si>
  <si>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</si>
  <si>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</si>
  <si>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</si>
  <si>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</si>
  <si>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</si>
  <si>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</si>
  <si>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</si>
  <si>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</si>
  <si>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</si>
  <si>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</si>
  <si>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</si>
  <si>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</si>
  <si>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</si>
  <si>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</si>
  <si>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</si>
  <si>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</si>
  <si>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</si>
  <si>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</si>
  <si>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</si>
  <si>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</si>
  <si>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</si>
  <si>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</si>
  <si>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</si>
  <si>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</si>
  <si>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</si>
  <si>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</si>
  <si>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</si>
  <si>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</si>
  <si>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</si>
  <si>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</si>
  <si>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</si>
  <si>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</si>
  <si>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</si>
  <si>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</si>
  <si>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</si>
  <si>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</si>
  <si>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</si>
  <si>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</si>
  <si>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</si>
  <si>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</si>
  <si>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A.A.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</si>
  <si>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</si>
  <si>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</si>
  <si>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</si>
  <si>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</si>
  <si>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</si>
  <si>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</si>
  <si>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</si>
  <si>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</si>
  <si>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</si>
  <si>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</si>
  <si>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</si>
  <si>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</si>
  <si>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</si>
  <si>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</si>
  <si>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</si>
  <si>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</si>
  <si>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</si>
  <si>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>JUZGADOS DE PROCEDIMIENTOS</t>
  </si>
  <si>
    <t xml:space="preserve">PRINCIPALES CRUCEROS CON MAYOR INCIDENCIA  DE ACCIDENTES </t>
  </si>
  <si>
    <t>OTROS</t>
  </si>
  <si>
    <t>HORARIO DE ACCIDENTES OCURRIDOS EN EL</t>
  </si>
  <si>
    <t>CRUCEROS NO SEMAFORIZADOS</t>
  </si>
  <si>
    <t>BLVD. EJERCITO MEXICANO</t>
  </si>
  <si>
    <t>BLVD. EJERCITO MEXICANO Y C. TORREÓN SAN PEDRO</t>
  </si>
  <si>
    <t>MEDIDAS DE APREMIO</t>
  </si>
  <si>
    <t>JUL/22</t>
  </si>
  <si>
    <t>JULIO</t>
  </si>
  <si>
    <t>CALZ. COLON Y AV. ESCOBEDO</t>
  </si>
  <si>
    <t>BLVD. EJERCITO MEXICANO SOBRE PUENTE SOLIDARIDAD</t>
  </si>
  <si>
    <t>RESPONSABLE</t>
  </si>
  <si>
    <t>AFECTADO</t>
  </si>
  <si>
    <t>VEHÍCULOS ILEGALES</t>
  </si>
  <si>
    <t>ACCIDENTES VIALES  JULIO  2023</t>
  </si>
  <si>
    <t>JUL/23</t>
  </si>
  <si>
    <t xml:space="preserve"> CAUSAS DETERMINANTES  DE ACCIDENTES VIALES JULIO  2023</t>
  </si>
  <si>
    <t>ESTADO  DE   EBRIEDAD  POR HORA JULIO   2023</t>
  </si>
  <si>
    <t>EDAD  DE LOS CONDUCTORES INVOLUCRADOS EN ESTADO  DE EBRIEDAD  2023</t>
  </si>
  <si>
    <t>DE JULIO   2023</t>
  </si>
  <si>
    <t>MES DE JULIO    2023</t>
  </si>
  <si>
    <t>GRUAS 2023</t>
  </si>
  <si>
    <t>ASUNTOS VIALES CONSIGNADOS  AL M.P. JULIO     2023</t>
  </si>
  <si>
    <t xml:space="preserve"> DETENIDOS   JULIO  2023</t>
  </si>
  <si>
    <t>SALIDAS DIFERENTES A LA MULTA  JULIO   2023</t>
  </si>
  <si>
    <t>J U L I O    2 0 2 3</t>
  </si>
  <si>
    <t xml:space="preserve"> JULIO 2023</t>
  </si>
  <si>
    <t>AV. EL SIGLO DE TORREÓN Y AV. CORREGIDORA</t>
  </si>
  <si>
    <t>BLVD. INDEPENDENCIA Y CALZ. ABASTOS</t>
  </si>
  <si>
    <t>BLVD. REVOLUCIÓN Y C. GALEANA</t>
  </si>
  <si>
    <t>BLVD.. TORREÓN - MATAMOROS Y CALZ. DIVISIÓN DEL NORTE</t>
  </si>
  <si>
    <t>BLVD. CONSTITUCIÓN Y C. RODRÍGUEZ</t>
  </si>
  <si>
    <t>BLVD. DIAGONAL  REFORMA Y CALZ. ABASTOS</t>
  </si>
  <si>
    <t>BLVD. TORRÓN MATAMOROS Y C. PASEO UNIVERSIDAD</t>
  </si>
  <si>
    <t>BLVD. TORREÓN MATAMOROS FTE AL CAMPO MILITAR</t>
  </si>
  <si>
    <t>BLVD. TORREÓN MATAMOROS Y BLVD. TORREÓN 2000</t>
  </si>
  <si>
    <t>C. ADOLFO AYMES Y C. ANOTNIO DUEÑES OROZCO</t>
  </si>
  <si>
    <t>BLVD. EJERCITO MEXICANO FTE AL FRACC. VIÑEDOS</t>
  </si>
  <si>
    <t>BLVD. EJERCITO MEXICANO Y AV. PROLONG. BRAVO OTE.</t>
  </si>
  <si>
    <t>BLVD. EJERCITO MEXICANO SOBRE PUENTE SANTA FE</t>
  </si>
  <si>
    <t>BLVD. EJERCITO MEXICANO SOBRE PUENTE CAMPESINO</t>
  </si>
  <si>
    <t>BLVD. EJERCITO MEXICANO Y C. RIO NAZAS</t>
  </si>
  <si>
    <t>BLVD. EJERCITO MEXICANO FTE A FEDERAL EXPRESS</t>
  </si>
  <si>
    <t>BLVD. EJERCITO MEXICANO FTE A FISCALIA</t>
  </si>
  <si>
    <t>BLVD. EJERCITO MEXICANO Y PRIV. LA AMISTAD</t>
  </si>
  <si>
    <t xml:space="preserve">BLVD. EJERCITO MEXICANO Y SUS DIFERENTES PUNTOS </t>
  </si>
  <si>
    <t>FALTA DE MERITOS</t>
  </si>
  <si>
    <t>TRABAJO COMUNITARIO</t>
  </si>
  <si>
    <t>PREES.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</si>
</sst>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3" fontId="20" fillId="0" borderId="3" xfId="2" applyNumberFormat="1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5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0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3" fillId="0" borderId="8" xfId="2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57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58" xfId="2" applyFont="1" applyFill="1" applyBorder="1" applyAlignment="1">
      <alignment horizontal="center" vertical="center" wrapText="1"/>
    </xf>
    <xf numFmtId="3" fontId="8" fillId="0" borderId="59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1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22" fillId="0" borderId="0" xfId="2" applyFont="1" applyFill="1" applyAlignment="1"/>
    <xf numFmtId="0" fontId="26" fillId="0" borderId="0" xfId="0" applyFont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39" fillId="0" borderId="3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39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1" fillId="0" borderId="3" xfId="2" applyFont="1" applyFill="1" applyBorder="1" applyAlignment="1">
      <alignment horizontal="center" vertical="center" wrapText="1" readingOrder="1"/>
    </xf>
    <xf numFmtId="0" fontId="24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Fill="1" applyBorder="1" applyAlignment="1">
      <alignment horizontal="center"/>
    </xf>
    <xf numFmtId="0" fontId="39" fillId="0" borderId="53" xfId="2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9" fillId="0" borderId="16" xfId="2" applyFont="1" applyFill="1" applyBorder="1" applyAlignment="1">
      <alignment horizontal="center" vertical="center"/>
    </xf>
    <xf numFmtId="0" fontId="39" fillId="0" borderId="60" xfId="2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23" fillId="0" borderId="11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9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3" fontId="7" fillId="0" borderId="0" xfId="2" applyNumberFormat="1" applyFont="1" applyFill="1" applyBorder="1" applyAlignment="1">
      <alignment horizontal="center" vertical="center"/>
    </xf>
    <xf numFmtId="0" fontId="27" fillId="0" borderId="0" xfId="2" applyFont="1" applyBorder="1" applyAlignme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4" fillId="0" borderId="7" xfId="0" applyFont="1" applyBorder="1" applyAlignment="1">
      <alignment horizontal="center" vertical="center"/>
    </xf>
    <xf numFmtId="49" fontId="34" fillId="0" borderId="8" xfId="0" applyNumberFormat="1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2" fillId="0" borderId="7" xfId="2" applyFont="1" applyFill="1" applyBorder="1" applyAlignment="1">
      <alignment horizontal="center"/>
    </xf>
    <xf numFmtId="0" fontId="32" fillId="0" borderId="13" xfId="2" applyFont="1" applyFill="1" applyBorder="1" applyAlignment="1">
      <alignment horizontal="center"/>
    </xf>
    <xf numFmtId="0" fontId="33" fillId="0" borderId="7" xfId="2" applyFont="1" applyFill="1" applyBorder="1" applyAlignment="1">
      <alignment horizontal="center" vertical="center" wrapText="1"/>
    </xf>
    <xf numFmtId="0" fontId="33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36" fillId="0" borderId="27" xfId="0" applyFont="1" applyBorder="1" applyAlignment="1">
      <alignment horizontal="center" wrapText="1"/>
    </xf>
    <xf numFmtId="0" fontId="36" fillId="0" borderId="23" xfId="0" applyFont="1" applyBorder="1" applyAlignment="1">
      <alignment horizontal="center"/>
    </xf>
    <xf numFmtId="0" fontId="36" fillId="0" borderId="62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6" fillId="0" borderId="61" xfId="0" applyFont="1" applyBorder="1"/>
    <xf numFmtId="0" fontId="26" fillId="0" borderId="55" xfId="0" applyFont="1" applyBorder="1"/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left" vertical="center" wrapText="1"/>
    </xf>
    <xf numFmtId="0" fontId="13" fillId="0" borderId="2" xfId="2" applyFont="1" applyBorder="1" applyAlignment="1">
      <alignment wrapText="1"/>
    </xf>
    <xf numFmtId="0" fontId="39" fillId="0" borderId="14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49" fillId="0" borderId="6" xfId="0" applyFont="1" applyFill="1" applyBorder="1" applyAlignment="1">
      <alignment horizontal="left"/>
    </xf>
    <xf numFmtId="0" fontId="49" fillId="0" borderId="2" xfId="0" applyFont="1" applyFill="1" applyBorder="1" applyAlignment="1">
      <alignment horizontal="center"/>
    </xf>
    <xf numFmtId="0" fontId="36" fillId="0" borderId="28" xfId="0" applyFont="1" applyBorder="1" applyAlignment="1">
      <alignment horizontal="center" wrapText="1"/>
    </xf>
    <xf numFmtId="0" fontId="36" fillId="0" borderId="16" xfId="0" applyFont="1" applyBorder="1" applyAlignment="1">
      <alignment horizontal="center" wrapText="1"/>
    </xf>
    <xf numFmtId="0" fontId="42" fillId="0" borderId="0" xfId="0" applyFont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2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2" fillId="0" borderId="0" xfId="2" applyFont="1" applyAlignment="1">
      <alignment horizontal="left" vertical="center" wrapText="1"/>
    </xf>
    <xf numFmtId="0" fontId="43" fillId="0" borderId="0" xfId="2" applyFont="1" applyAlignment="1">
      <alignment horizontal="left" vertical="center" wrapText="1"/>
    </xf>
    <xf numFmtId="0" fontId="45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3" xfId="2" applyFont="1" applyBorder="1" applyAlignment="1">
      <alignment horizontal="center"/>
    </xf>
    <xf numFmtId="0" fontId="10" fillId="0" borderId="64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2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288</c:v>
                </c:pt>
                <c:pt idx="1">
                  <c:v>12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337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849216"/>
        <c:axId val="213223104"/>
        <c:axId val="0"/>
      </c:bar3DChart>
      <c:catAx>
        <c:axId val="21184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3223104"/>
        <c:crosses val="autoZero"/>
        <c:auto val="1"/>
        <c:lblAlgn val="ctr"/>
        <c:lblOffset val="100"/>
        <c:noMultiLvlLbl val="0"/>
      </c:catAx>
      <c:valAx>
        <c:axId val="213223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118492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29</c:v>
                </c:pt>
                <c:pt idx="1">
                  <c:v>35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40</c:v>
                </c:pt>
                <c:pt idx="1">
                  <c:v>31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5906304"/>
        <c:axId val="214810624"/>
        <c:axId val="0"/>
      </c:bar3DChart>
      <c:catAx>
        <c:axId val="2159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810624"/>
        <c:crosses val="autoZero"/>
        <c:auto val="1"/>
        <c:lblAlgn val="ctr"/>
        <c:lblOffset val="100"/>
        <c:noMultiLvlLbl val="0"/>
      </c:catAx>
      <c:valAx>
        <c:axId val="214810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59063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775</c:v>
                </c:pt>
                <c:pt idx="1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740</c:v>
                </c:pt>
                <c:pt idx="1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673408"/>
        <c:axId val="214814656"/>
        <c:axId val="0"/>
      </c:bar3DChart>
      <c:catAx>
        <c:axId val="21467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814656"/>
        <c:crosses val="autoZero"/>
        <c:auto val="1"/>
        <c:lblAlgn val="ctr"/>
        <c:lblOffset val="100"/>
        <c:noMultiLvlLbl val="0"/>
      </c:catAx>
      <c:valAx>
        <c:axId val="214814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46734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PREES. MEDICA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D6-4611-8BF3-DEC3F29217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271872"/>
        <c:axId val="216498176"/>
        <c:axId val="0"/>
      </c:bar3DChart>
      <c:catAx>
        <c:axId val="216271872"/>
        <c:scaling>
          <c:orientation val="minMax"/>
        </c:scaling>
        <c:delete val="1"/>
        <c:axPos val="b"/>
        <c:majorTickMark val="none"/>
        <c:minorTickMark val="none"/>
        <c:tickLblPos val="nextTo"/>
        <c:crossAx val="216498176"/>
        <c:crosses val="autoZero"/>
        <c:auto val="1"/>
        <c:lblAlgn val="ctr"/>
        <c:lblOffset val="100"/>
        <c:noMultiLvlLbl val="0"/>
      </c:catAx>
      <c:valAx>
        <c:axId val="216498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6271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145922048"/>
        <c:axId val="216502784"/>
        <c:axId val="0"/>
      </c:bar3DChart>
      <c:catAx>
        <c:axId val="145922048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6502784"/>
        <c:crosses val="autoZero"/>
        <c:auto val="1"/>
        <c:lblAlgn val="ctr"/>
        <c:lblOffset val="100"/>
        <c:noMultiLvlLbl val="0"/>
      </c:catAx>
      <c:valAx>
        <c:axId val="21650278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5922048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29</c:v>
                </c:pt>
                <c:pt idx="3">
                  <c:v>47</c:v>
                </c:pt>
                <c:pt idx="4">
                  <c:v>72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40</c:v>
                </c:pt>
                <c:pt idx="3">
                  <c:v>61</c:v>
                </c:pt>
                <c:pt idx="4">
                  <c:v>60</c:v>
                </c:pt>
                <c:pt idx="5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603840"/>
        <c:axId val="213227136"/>
        <c:axId val="0"/>
      </c:bar3DChart>
      <c:catAx>
        <c:axId val="21360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3227136"/>
        <c:crosses val="autoZero"/>
        <c:auto val="1"/>
        <c:lblAlgn val="ctr"/>
        <c:lblOffset val="100"/>
        <c:noMultiLvlLbl val="0"/>
      </c:catAx>
      <c:valAx>
        <c:axId val="213227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603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14</c:v>
                </c:pt>
                <c:pt idx="1">
                  <c:v>22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21</c:v>
                </c:pt>
                <c:pt idx="1">
                  <c:v>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516288"/>
        <c:axId val="212960960"/>
        <c:axId val="0"/>
      </c:bar3DChart>
      <c:catAx>
        <c:axId val="213516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2960960"/>
        <c:crosses val="autoZero"/>
        <c:auto val="1"/>
        <c:lblAlgn val="ctr"/>
        <c:lblOffset val="100"/>
        <c:noMultiLvlLbl val="0"/>
      </c:catAx>
      <c:valAx>
        <c:axId val="21296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5162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JUL/22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519872"/>
        <c:axId val="212964992"/>
        <c:axId val="0"/>
      </c:bar3DChart>
      <c:catAx>
        <c:axId val="213519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2964992"/>
        <c:crosses val="autoZero"/>
        <c:auto val="1"/>
        <c:lblAlgn val="ctr"/>
        <c:lblOffset val="100"/>
        <c:noMultiLvlLbl val="0"/>
      </c:catAx>
      <c:valAx>
        <c:axId val="212964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5198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12</c:v>
                </c:pt>
                <c:pt idx="8">
                  <c:v>18</c:v>
                </c:pt>
                <c:pt idx="9">
                  <c:v>11</c:v>
                </c:pt>
                <c:pt idx="10">
                  <c:v>9</c:v>
                </c:pt>
                <c:pt idx="11">
                  <c:v>10</c:v>
                </c:pt>
                <c:pt idx="12">
                  <c:v>13</c:v>
                </c:pt>
                <c:pt idx="13">
                  <c:v>26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22</c:v>
                </c:pt>
                <c:pt idx="18">
                  <c:v>24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7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3976576"/>
        <c:axId val="213430208"/>
        <c:axId val="0"/>
      </c:bar3DChart>
      <c:catAx>
        <c:axId val="213976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3430208"/>
        <c:crosses val="autoZero"/>
        <c:auto val="1"/>
        <c:lblAlgn val="ctr"/>
        <c:lblOffset val="100"/>
        <c:noMultiLvlLbl val="0"/>
      </c:catAx>
      <c:valAx>
        <c:axId val="21343020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397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12</c:v>
                </c:pt>
                <c:pt idx="8">
                  <c:v>18</c:v>
                </c:pt>
                <c:pt idx="9">
                  <c:v>11</c:v>
                </c:pt>
                <c:pt idx="10">
                  <c:v>9</c:v>
                </c:pt>
                <c:pt idx="11">
                  <c:v>10</c:v>
                </c:pt>
                <c:pt idx="12">
                  <c:v>13</c:v>
                </c:pt>
                <c:pt idx="13">
                  <c:v>26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22</c:v>
                </c:pt>
                <c:pt idx="18">
                  <c:v>24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7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3813248"/>
        <c:axId val="215321408"/>
        <c:axId val="0"/>
      </c:bar3DChart>
      <c:catAx>
        <c:axId val="213813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5321408"/>
        <c:crosses val="autoZero"/>
        <c:auto val="1"/>
        <c:lblAlgn val="ctr"/>
        <c:lblOffset val="100"/>
        <c:noMultiLvlLbl val="0"/>
      </c:catAx>
      <c:valAx>
        <c:axId val="21532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381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3812224"/>
        <c:axId val="215322560"/>
        <c:axId val="0"/>
      </c:bar3DChart>
      <c:catAx>
        <c:axId val="21381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5322560"/>
        <c:crosses val="autoZero"/>
        <c:auto val="1"/>
        <c:lblAlgn val="ctr"/>
        <c:lblOffset val="100"/>
        <c:noMultiLvlLbl val="0"/>
      </c:catAx>
      <c:valAx>
        <c:axId val="21532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381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354</c:v>
                </c:pt>
                <c:pt idx="1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753344"/>
        <c:axId val="182707904"/>
        <c:axId val="0"/>
      </c:bar3DChart>
      <c:catAx>
        <c:axId val="213753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182707904"/>
        <c:crosses val="autoZero"/>
        <c:auto val="1"/>
        <c:lblAlgn val="ctr"/>
        <c:lblOffset val="100"/>
        <c:noMultiLvlLbl val="0"/>
      </c:catAx>
      <c:valAx>
        <c:axId val="182707904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375334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2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101600</xdr:colOff>
      <xdr:row>34</xdr:row>
      <xdr:rowOff>91559</xdr:rowOff>
    </xdr:from>
    <xdr:to>
      <xdr:col>2</xdr:col>
      <xdr:colOff>469900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57559"/>
          <a:ext cx="2832100" cy="1208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165100</xdr:colOff>
      <xdr:row>2</xdr:row>
      <xdr:rowOff>50800</xdr:rowOff>
    </xdr:from>
    <xdr:to>
      <xdr:col>13</xdr:col>
      <xdr:colOff>88900</xdr:colOff>
      <xdr:row>11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51AC578-30DF-49AA-80CE-ECC9C519C1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442700" y="381000"/>
          <a:ext cx="1524000" cy="1892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1895475</xdr:colOff>
      <xdr:row>41</xdr:row>
      <xdr:rowOff>134168</xdr:rowOff>
    </xdr:from>
    <xdr:to>
      <xdr:col>2</xdr:col>
      <xdr:colOff>4095750</xdr:colOff>
      <xdr:row>46</xdr:row>
      <xdr:rowOff>156730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80970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962026</xdr:colOff>
      <xdr:row>1</xdr:row>
      <xdr:rowOff>57149</xdr:rowOff>
    </xdr:from>
    <xdr:to>
      <xdr:col>4</xdr:col>
      <xdr:colOff>742825</xdr:colOff>
      <xdr:row>8</xdr:row>
      <xdr:rowOff>161924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1314A17-E657-4E2A-992B-5381FC429E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6105526" y="219074"/>
          <a:ext cx="857124" cy="12287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11</xdr:row>
      <xdr:rowOff>419100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203200</xdr:colOff>
      <xdr:row>24</xdr:row>
      <xdr:rowOff>215900</xdr:rowOff>
    </xdr:from>
    <xdr:to>
      <xdr:col>2</xdr:col>
      <xdr:colOff>482600</xdr:colOff>
      <xdr:row>26</xdr:row>
      <xdr:rowOff>321930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121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317500</xdr:colOff>
      <xdr:row>3</xdr:row>
      <xdr:rowOff>76200</xdr:rowOff>
    </xdr:from>
    <xdr:to>
      <xdr:col>14</xdr:col>
      <xdr:colOff>19597</xdr:colOff>
      <xdr:row>11</xdr:row>
      <xdr:rowOff>228600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462FC20-B74A-433A-832F-37B13C7B73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744200" y="647700"/>
          <a:ext cx="1302297" cy="1866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139700</xdr:colOff>
      <xdr:row>25</xdr:row>
      <xdr:rowOff>76275</xdr:rowOff>
    </xdr:from>
    <xdr:to>
      <xdr:col>2</xdr:col>
      <xdr:colOff>76200</xdr:colOff>
      <xdr:row>28</xdr:row>
      <xdr:rowOff>296530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7556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304800</xdr:colOff>
      <xdr:row>2</xdr:row>
      <xdr:rowOff>165100</xdr:rowOff>
    </xdr:from>
    <xdr:to>
      <xdr:col>13</xdr:col>
      <xdr:colOff>139700</xdr:colOff>
      <xdr:row>11</xdr:row>
      <xdr:rowOff>127000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53FE04F-3EE3-40D1-8A55-6CBE372E49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731500" y="546100"/>
          <a:ext cx="1435100" cy="18669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295277</xdr:colOff>
      <xdr:row>4</xdr:row>
      <xdr:rowOff>137750</xdr:rowOff>
    </xdr:from>
    <xdr:to>
      <xdr:col>9</xdr:col>
      <xdr:colOff>766060</xdr:colOff>
      <xdr:row>5</xdr:row>
      <xdr:rowOff>21544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 flipV="1">
          <a:off x="657227" y="785450"/>
          <a:ext cx="876705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85044</xdr:rowOff>
    </xdr:from>
    <xdr:to>
      <xdr:col>10</xdr:col>
      <xdr:colOff>28575</xdr:colOff>
      <xdr:row>5</xdr:row>
      <xdr:rowOff>130763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flipV="1">
          <a:off x="822324" y="894669"/>
          <a:ext cx="88265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32</xdr:row>
      <xdr:rowOff>135772</xdr:rowOff>
    </xdr:from>
    <xdr:to>
      <xdr:col>3</xdr:col>
      <xdr:colOff>542925</xdr:colOff>
      <xdr:row>37</xdr:row>
      <xdr:rowOff>140955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0807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404813</xdr:colOff>
      <xdr:row>19</xdr:row>
      <xdr:rowOff>57150</xdr:rowOff>
    </xdr:from>
    <xdr:to>
      <xdr:col>11</xdr:col>
      <xdr:colOff>333376</xdr:colOff>
      <xdr:row>39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428625</xdr:colOff>
      <xdr:row>0</xdr:row>
      <xdr:rowOff>104774</xdr:rowOff>
    </xdr:from>
    <xdr:to>
      <xdr:col>11</xdr:col>
      <xdr:colOff>352424</xdr:colOff>
      <xdr:row>8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E47813-9600-4991-9A01-6B58D1525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048875" y="104774"/>
          <a:ext cx="1009649" cy="12858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</xdr:colOff>
      <xdr:row>1</xdr:row>
      <xdr:rowOff>123825</xdr:rowOff>
    </xdr:from>
    <xdr:to>
      <xdr:col>17</xdr:col>
      <xdr:colOff>280283</xdr:colOff>
      <xdr:row>9</xdr:row>
      <xdr:rowOff>209550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0AD38FE-B290-409B-A0AE-89B722A041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591425" y="285750"/>
          <a:ext cx="1023233" cy="146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457199</xdr:colOff>
      <xdr:row>1</xdr:row>
      <xdr:rowOff>12700</xdr:rowOff>
    </xdr:from>
    <xdr:to>
      <xdr:col>14</xdr:col>
      <xdr:colOff>380774</xdr:colOff>
      <xdr:row>10</xdr:row>
      <xdr:rowOff>76200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A6C622C-E463-46B1-91E4-6CE2623292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874499" y="203200"/>
          <a:ext cx="1523775" cy="218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5</xdr:row>
      <xdr:rowOff>50800</xdr:rowOff>
    </xdr:from>
    <xdr:to>
      <xdr:col>11</xdr:col>
      <xdr:colOff>702268</xdr:colOff>
      <xdr:row>5</xdr:row>
      <xdr:rowOff>96519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4200" y="1130300"/>
          <a:ext cx="1039236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6</xdr:row>
      <xdr:rowOff>25400</xdr:rowOff>
    </xdr:from>
    <xdr:to>
      <xdr:col>11</xdr:col>
      <xdr:colOff>736600</xdr:colOff>
      <xdr:row>6</xdr:row>
      <xdr:rowOff>71119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14400" y="12954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1</xdr:row>
      <xdr:rowOff>127000</xdr:rowOff>
    </xdr:from>
    <xdr:to>
      <xdr:col>13</xdr:col>
      <xdr:colOff>749300</xdr:colOff>
      <xdr:row>10</xdr:row>
      <xdr:rowOff>433810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9D74821-0C1E-40DC-A571-8B3128AB24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125200" y="317500"/>
          <a:ext cx="1498600" cy="2148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6</xdr:row>
      <xdr:rowOff>83254</xdr:rowOff>
    </xdr:from>
    <xdr:to>
      <xdr:col>11</xdr:col>
      <xdr:colOff>739996</xdr:colOff>
      <xdr:row>6</xdr:row>
      <xdr:rowOff>139700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flipV="1">
          <a:off x="622300" y="1226254"/>
          <a:ext cx="10379296" cy="56446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63501</xdr:rowOff>
    </xdr:from>
    <xdr:to>
      <xdr:col>11</xdr:col>
      <xdr:colOff>774700</xdr:colOff>
      <xdr:row>7</xdr:row>
      <xdr:rowOff>114301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flipV="1">
          <a:off x="952500" y="1397001"/>
          <a:ext cx="10083800" cy="5080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112268</xdr:colOff>
      <xdr:row>2</xdr:row>
      <xdr:rowOff>8668</xdr:rowOff>
    </xdr:from>
    <xdr:to>
      <xdr:col>13</xdr:col>
      <xdr:colOff>705854</xdr:colOff>
      <xdr:row>12</xdr:row>
      <xdr:rowOff>101580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94D9687-99DE-428A-85FA-E52CDA6234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 rot="10800000" flipH="1" flipV="1">
          <a:off x="11173968" y="389668"/>
          <a:ext cx="1393686" cy="19979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4</xdr:row>
      <xdr:rowOff>60962</xdr:rowOff>
    </xdr:from>
    <xdr:to>
      <xdr:col>7</xdr:col>
      <xdr:colOff>395522</xdr:colOff>
      <xdr:row>4</xdr:row>
      <xdr:rowOff>106681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 flipV="1">
          <a:off x="304799" y="889637"/>
          <a:ext cx="810124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190499</xdr:colOff>
      <xdr:row>4</xdr:row>
      <xdr:rowOff>192406</xdr:rowOff>
    </xdr:from>
    <xdr:to>
      <xdr:col>7</xdr:col>
      <xdr:colOff>676276</xdr:colOff>
      <xdr:row>4</xdr:row>
      <xdr:rowOff>238125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 flipV="1">
          <a:off x="742949" y="1021081"/>
          <a:ext cx="7943852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762000</xdr:colOff>
      <xdr:row>1</xdr:row>
      <xdr:rowOff>76200</xdr:rowOff>
    </xdr:from>
    <xdr:to>
      <xdr:col>8</xdr:col>
      <xdr:colOff>417397</xdr:colOff>
      <xdr:row>8</xdr:row>
      <xdr:rowOff>200025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0ED6C96-FDDD-4CDE-9484-567DB64DD5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8772525" y="314325"/>
          <a:ext cx="1036522" cy="1485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381002</xdr:colOff>
      <xdr:row>4</xdr:row>
      <xdr:rowOff>49531</xdr:rowOff>
    </xdr:from>
    <xdr:to>
      <xdr:col>6</xdr:col>
      <xdr:colOff>306545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2" y="697231"/>
          <a:ext cx="705976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4</xdr:row>
      <xdr:rowOff>133350</xdr:rowOff>
    </xdr:from>
    <xdr:to>
      <xdr:col>6</xdr:col>
      <xdr:colOff>485775</xdr:colOff>
      <xdr:row>5</xdr:row>
      <xdr:rowOff>17144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428625" y="781050"/>
          <a:ext cx="7191375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847725</xdr:colOff>
      <xdr:row>86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533400</xdr:colOff>
      <xdr:row>0</xdr:row>
      <xdr:rowOff>18537</xdr:rowOff>
    </xdr:from>
    <xdr:to>
      <xdr:col>7</xdr:col>
      <xdr:colOff>361950</xdr:colOff>
      <xdr:row>9</xdr:row>
      <xdr:rowOff>142874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44A4FF7-BEA6-4335-86AF-DDA1EE906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667625" y="18537"/>
          <a:ext cx="923925" cy="13244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5</xdr:row>
      <xdr:rowOff>1906</xdr:rowOff>
    </xdr:from>
    <xdr:to>
      <xdr:col>6</xdr:col>
      <xdr:colOff>647700</xdr:colOff>
      <xdr:row>5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285750" y="8115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266699</xdr:colOff>
      <xdr:row>5</xdr:row>
      <xdr:rowOff>114300</xdr:rowOff>
    </xdr:from>
    <xdr:to>
      <xdr:col>6</xdr:col>
      <xdr:colOff>942974</xdr:colOff>
      <xdr:row>5</xdr:row>
      <xdr:rowOff>160020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447674" y="9239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342899</xdr:colOff>
      <xdr:row>0</xdr:row>
      <xdr:rowOff>123825</xdr:rowOff>
    </xdr:from>
    <xdr:to>
      <xdr:col>8</xdr:col>
      <xdr:colOff>579321</xdr:colOff>
      <xdr:row>8</xdr:row>
      <xdr:rowOff>371475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D542ACE-DFE1-4497-86BC-7F7FC5E980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8334374" y="123825"/>
          <a:ext cx="1036522" cy="1485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57150</xdr:rowOff>
    </xdr:from>
    <xdr:to>
      <xdr:col>2</xdr:col>
      <xdr:colOff>2162175</xdr:colOff>
      <xdr:row>3</xdr:row>
      <xdr:rowOff>102869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" y="714375"/>
          <a:ext cx="64865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238124</xdr:colOff>
      <xdr:row>3</xdr:row>
      <xdr:rowOff>140969</xdr:rowOff>
    </xdr:from>
    <xdr:to>
      <xdr:col>2</xdr:col>
      <xdr:colOff>2247900</xdr:colOff>
      <xdr:row>3</xdr:row>
      <xdr:rowOff>186688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38124" y="798194"/>
          <a:ext cx="64008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1201821</xdr:colOff>
      <xdr:row>43</xdr:row>
      <xdr:rowOff>287980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2581275</xdr:colOff>
      <xdr:row>0</xdr:row>
      <xdr:rowOff>114299</xdr:rowOff>
    </xdr:from>
    <xdr:to>
      <xdr:col>3</xdr:col>
      <xdr:colOff>544565</xdr:colOff>
      <xdr:row>8</xdr:row>
      <xdr:rowOff>85724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7F427-CAB8-4900-A078-FFB5F50A5B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6972300" y="114299"/>
          <a:ext cx="896990" cy="1285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698499</xdr:colOff>
      <xdr:row>43</xdr:row>
      <xdr:rowOff>50800</xdr:rowOff>
    </xdr:from>
    <xdr:to>
      <xdr:col>13</xdr:col>
      <xdr:colOff>400596</xdr:colOff>
      <xdr:row>52</xdr:row>
      <xdr:rowOff>203200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0391C04-933F-4396-AB6A-D81A5FA53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388599" y="9994900"/>
          <a:ext cx="1302297" cy="1866900"/>
        </a:xfrm>
        <a:prstGeom prst="rect">
          <a:avLst/>
        </a:prstGeom>
      </xdr:spPr>
    </xdr:pic>
    <xdr:clientData/>
  </xdr:twoCellAnchor>
  <xdr:twoCellAnchor editAs="oneCell">
    <xdr:from>
      <xdr:col>12</xdr:col>
      <xdr:colOff>215900</xdr:colOff>
      <xdr:row>0</xdr:row>
      <xdr:rowOff>165100</xdr:rowOff>
    </xdr:from>
    <xdr:to>
      <xdr:col>13</xdr:col>
      <xdr:colOff>718097</xdr:colOff>
      <xdr:row>9</xdr:row>
      <xdr:rowOff>114300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258BD866-A5DF-4BAA-A81A-F255FE4893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706100" y="165100"/>
          <a:ext cx="1302297" cy="1866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1" dataDxfId="129" headerRowBorderDxfId="130" tableBorderDxfId="128" totalsRowBorderDxfId="127">
  <tableColumns count="3">
    <tableColumn id="1" xr3:uid="{00000000-0010-0000-0000-000001000000}" name="CONCEPTO" dataDxfId="126"/>
    <tableColumn id="2" xr3:uid="{00000000-0010-0000-0000-000002000000}" name="JUL/23" dataDxfId="125"/>
    <tableColumn id="3" xr3:uid="{00000000-0010-0000-0000-000003000000}" name="JUL/22" dataDxfId="124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2" dataDxfId="60" headerRowBorderDxfId="61" tableBorderDxfId="59" headerRowCellStyle="Normal 2">
  <tableColumns count="2">
    <tableColumn id="1" xr3:uid="{00000000-0010-0000-0900-000001000000}" name="VEHICULO" dataDxfId="58" dataCellStyle="Normal 2"/>
    <tableColumn id="2" xr3:uid="{00000000-0010-0000-0900-000002000000}" name="CANTIDAD" dataDxfId="57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55" headerRowBorderDxfId="56" tableBorderDxfId="54">
  <tableColumns count="2">
    <tableColumn id="1" xr3:uid="{00000000-0010-0000-0A00-000001000000}" name="CONCEPTO" dataDxfId="53"/>
    <tableColumn id="2" xr3:uid="{00000000-0010-0000-0A00-000002000000}" name="Columna1" dataDxfId="52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1" totalsRowShown="0" headerRowDxfId="51" dataDxfId="49" headerRowBorderDxfId="50" tableBorderDxfId="48" totalsRowBorderDxfId="47">
  <tableColumns count="2">
    <tableColumn id="1" xr3:uid="{00000000-0010-0000-0B00-000001000000}" name="CRUCERO" dataDxfId="46"/>
    <tableColumn id="2" xr3:uid="{00000000-0010-0000-0B00-000002000000}" name="No. INCIDENTES" dataDxfId="45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44" dataDxfId="42" headerRowBorderDxfId="43" tableBorderDxfId="41">
  <tableColumns count="3">
    <tableColumn id="1" xr3:uid="{00000000-0010-0000-0C00-000001000000}" name="CONCEPTO" dataDxfId="40"/>
    <tableColumn id="2" xr3:uid="{00000000-0010-0000-0C00-000002000000}" name="JUL/23" dataDxfId="39"/>
    <tableColumn id="3" xr3:uid="{00000000-0010-0000-0C00-000003000000}" name="JUL/22" dataDxfId="38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37" dataDxfId="35" headerRowBorderDxfId="36" tableBorderDxfId="34">
  <tableColumns count="3">
    <tableColumn id="1" xr3:uid="{00000000-0010-0000-0D00-000001000000}" name="CONCEPTO" dataDxfId="33"/>
    <tableColumn id="2" xr3:uid="{00000000-0010-0000-0D00-000002000000}" name="JUL/23" dataDxfId="32"/>
    <tableColumn id="3" xr3:uid="{00000000-0010-0000-0D00-000003000000}" name="JUL/22" dataDxfId="31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0:K15" totalsRowShown="0" headerRowDxfId="30" dataDxfId="28" headerRowBorderDxfId="29" tableBorderDxfId="27">
  <tableColumns count="9">
    <tableColumn id="1" xr3:uid="{00000000-0010-0000-0E00-000001000000}" name="Columna1" dataDxfId="26"/>
    <tableColumn id="2" xr3:uid="{00000000-0010-0000-0E00-000002000000}" name="CUMPLIDOS" dataDxfId="25"/>
    <tableColumn id="3" xr3:uid="{00000000-0010-0000-0E00-000003000000}" name="FALTA DE MERITOS" dataDxfId="24"/>
    <tableColumn id="4" xr3:uid="{00000000-0010-0000-0E00-000004000000}" name="AMONESTADOS" dataDxfId="23"/>
    <tableColumn id="5" xr3:uid="{00000000-0010-0000-0E00-000005000000}" name="TRABAJO COMUNITARIO" dataDxfId="22"/>
    <tableColumn id="6" xr3:uid="{00000000-0010-0000-0E00-000006000000}" name="PREES. MEDICA" dataDxfId="21"/>
    <tableColumn id="8" xr3:uid="{B38A6966-310B-4006-A0E3-15B7C52DC091}" name="A.A." dataDxfId="20"/>
    <tableColumn id="7" xr3:uid="{00000000-0010-0000-0E00-000007000000}" name="OTROS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E16+E17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3" dataDxfId="121" headerRowBorderDxfId="122" tableBorderDxfId="120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9" dataCellStyle="Normal 2"/>
    <tableColumn id="2" xr3:uid="{00000000-0010-0000-0100-000002000000}" name="JUL/23" dataDxfId="118" dataCellStyle="Normal 2"/>
    <tableColumn id="3" xr3:uid="{00000000-0010-0000-0100-000003000000}" name="JUL/22" dataDxfId="117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6" dataDxfId="114" headerRowBorderDxfId="115" tableBorderDxfId="113">
  <tableColumns count="3">
    <tableColumn id="1" xr3:uid="{00000000-0010-0000-0200-000001000000}" name="CONCEPTO" dataDxfId="112" dataCellStyle="Normal 2"/>
    <tableColumn id="2" xr3:uid="{00000000-0010-0000-0200-000002000000}" name="JUL/23" dataDxfId="111" dataCellStyle="Normal 2"/>
    <tableColumn id="3" xr3:uid="{00000000-0010-0000-0200-000003000000}" name="JUL/22" dataDxfId="110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9" dataDxfId="107" headerRowBorderDxfId="108" tableBorderDxfId="106">
  <tableColumns count="3">
    <tableColumn id="1" xr3:uid="{00000000-0010-0000-0300-000001000000}" name="CONCEPTO" dataDxfId="105" dataCellStyle="Normal 2"/>
    <tableColumn id="2" xr3:uid="{00000000-0010-0000-0300-000002000000}" name="JUL/23" dataDxfId="104" dataCellStyle="Normal 2"/>
    <tableColumn id="3" xr3:uid="{00000000-0010-0000-0300-000003000000}" name="JUL/22" dataDxfId="103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2" dataDxfId="100" headerRowBorderDxfId="101" tableBorderDxfId="99" headerRowCellStyle="Normal 2">
  <tableColumns count="6">
    <tableColumn id="1" xr3:uid="{00000000-0010-0000-0400-000001000000}" name="EDAD" dataDxfId="98"/>
    <tableColumn id="2" xr3:uid="{00000000-0010-0000-0400-000002000000}" name="CHOQUES" dataDxfId="97"/>
    <tableColumn id="3" xr3:uid="{00000000-0010-0000-0400-000003000000}" name="ATROPELLOS" dataDxfId="96"/>
    <tableColumn id="4" xr3:uid="{00000000-0010-0000-0400-000004000000}" name="VOLCADURAS" dataDxfId="95"/>
    <tableColumn id="5" xr3:uid="{00000000-0010-0000-0400-000005000000}" name="CAIDA DE PERSONA" dataDxfId="94"/>
    <tableColumn id="6" xr3:uid="{00000000-0010-0000-0400-000006000000}" name="COMPUTO" dataDxfId="9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2" dataDxfId="90" headerRowBorderDxfId="91" tableBorderDxfId="89" headerRowCellStyle="Normal 2" dataCellStyle="Normal 2">
  <tableColumns count="6">
    <tableColumn id="1" xr3:uid="{00000000-0010-0000-0500-000001000000}" name="HORA" dataDxfId="88"/>
    <tableColumn id="2" xr3:uid="{00000000-0010-0000-0500-000002000000}" name="CHOQUES" dataDxfId="87" dataCellStyle="Normal 2"/>
    <tableColumn id="3" xr3:uid="{00000000-0010-0000-0500-000003000000}" name="ATROPELLOS" dataDxfId="86" dataCellStyle="Normal 2"/>
    <tableColumn id="4" xr3:uid="{00000000-0010-0000-0500-000004000000}" name="VOLCADURAS" dataDxfId="85" dataCellStyle="Normal 2"/>
    <tableColumn id="5" xr3:uid="{00000000-0010-0000-0500-000005000000}" name="CAIDA DE PERSONA" dataDxfId="84" dataCellStyle="Normal 2"/>
    <tableColumn id="6" xr3:uid="{00000000-0010-0000-0500-000006000000}" name="COMPUTO" dataDxfId="83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2" dataDxfId="80" headerRowBorderDxfId="81" tableBorderDxfId="79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8"/>
    <tableColumn id="2" xr3:uid="{00000000-0010-0000-0600-000002000000}" name="ESTADO  DE EBRIEDAD" dataDxfId="77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76" dataDxfId="74" headerRowBorderDxfId="75" tableBorderDxfId="73" totalsRowBorderDxfId="72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1"/>
    <tableColumn id="2" xr3:uid="{00000000-0010-0000-0700-000002000000}" name="ESTADO  DE EBRIEDAD" dataDxfId="70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69" dataDxfId="67" headerRowBorderDxfId="68" tableBorderDxfId="66" totalsRowBorderDxfId="65" headerRowCellStyle="Normal 2">
  <autoFilter ref="B68:C70" xr:uid="{00000000-0009-0000-0100-000016000000}"/>
  <tableColumns count="2">
    <tableColumn id="1" xr3:uid="{00000000-0010-0000-0800-000001000000}" name="GENERO " dataDxfId="64" dataCellStyle="Normal 2"/>
    <tableColumn id="2" xr3:uid="{00000000-0010-0000-0800-000002000000}" name="E.E." dataDxfId="63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zoomScale="75" zoomScaleNormal="75" zoomScaleSheetLayoutView="75" zoomScalePageLayoutView="75" workbookViewId="0">
      <selection activeCell="D25" sqref="D25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17" t="s">
        <v>167</v>
      </c>
      <c r="C2" s="317"/>
      <c r="D2" s="317"/>
      <c r="E2" s="317"/>
      <c r="F2" s="317"/>
      <c r="G2" s="317"/>
      <c r="H2" s="317"/>
    </row>
    <row r="3" spans="2:8">
      <c r="B3" s="317"/>
      <c r="C3" s="317"/>
      <c r="D3" s="317"/>
      <c r="E3" s="317"/>
      <c r="F3" s="317"/>
      <c r="G3" s="317"/>
      <c r="H3" s="317"/>
    </row>
    <row r="4" spans="2:8" ht="50.25" customHeight="1">
      <c r="B4" s="317"/>
      <c r="C4" s="317"/>
      <c r="D4" s="317"/>
      <c r="E4" s="317"/>
      <c r="F4" s="317"/>
      <c r="G4" s="317"/>
      <c r="H4" s="317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4"/>
    </row>
    <row r="10" spans="2:8" ht="21" customHeight="1">
      <c r="B10" s="218" t="s">
        <v>0</v>
      </c>
      <c r="C10" s="219" t="s">
        <v>168</v>
      </c>
      <c r="D10" s="220" t="s">
        <v>160</v>
      </c>
    </row>
    <row r="11" spans="2:8" ht="30.95" customHeight="1">
      <c r="B11" s="216" t="s">
        <v>1</v>
      </c>
      <c r="C11" s="185">
        <v>288</v>
      </c>
      <c r="D11" s="171">
        <v>337</v>
      </c>
    </row>
    <row r="12" spans="2:8" ht="30.95" customHeight="1">
      <c r="B12" s="216" t="s">
        <v>2</v>
      </c>
      <c r="C12" s="185">
        <v>12</v>
      </c>
      <c r="D12" s="171">
        <v>10</v>
      </c>
    </row>
    <row r="13" spans="2:8" ht="30.95" customHeight="1">
      <c r="B13" s="216" t="s">
        <v>3</v>
      </c>
      <c r="C13" s="185">
        <v>9</v>
      </c>
      <c r="D13" s="171">
        <v>4</v>
      </c>
    </row>
    <row r="14" spans="2:8" ht="30.95" customHeight="1">
      <c r="B14" s="216" t="s">
        <v>4</v>
      </c>
      <c r="C14" s="185">
        <v>1</v>
      </c>
      <c r="D14" s="171">
        <v>0</v>
      </c>
    </row>
    <row r="15" spans="2:8" ht="12.75" customHeight="1">
      <c r="B15" s="216"/>
      <c r="C15" s="185"/>
      <c r="D15" s="171"/>
    </row>
    <row r="16" spans="2:8" ht="30.95" customHeight="1">
      <c r="B16" s="304" t="s">
        <v>5</v>
      </c>
      <c r="C16" s="305">
        <f>C11+C12+C13+C14</f>
        <v>310</v>
      </c>
      <c r="D16" s="305">
        <f>D11+D12+D13+D14</f>
        <v>351</v>
      </c>
    </row>
    <row r="17" spans="2:5" ht="12.75" customHeight="1">
      <c r="B17" s="216"/>
      <c r="C17" s="185"/>
      <c r="D17" s="171"/>
    </row>
    <row r="18" spans="2:5" ht="30.95" customHeight="1">
      <c r="B18" s="216" t="s">
        <v>6</v>
      </c>
      <c r="C18" s="185">
        <v>198</v>
      </c>
      <c r="D18" s="171">
        <v>209</v>
      </c>
    </row>
    <row r="19" spans="2:5" ht="30.95" customHeight="1">
      <c r="B19" s="217" t="s">
        <v>7</v>
      </c>
      <c r="C19" s="186">
        <v>2</v>
      </c>
      <c r="D19" s="172">
        <v>1</v>
      </c>
    </row>
    <row r="20" spans="2:5" ht="9" customHeight="1">
      <c r="E20" s="73"/>
    </row>
    <row r="21" spans="2:5">
      <c r="E21" s="73"/>
    </row>
    <row r="22" spans="2:5">
      <c r="E22" s="73"/>
    </row>
    <row r="23" spans="2:5">
      <c r="E23" s="73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41"/>
  <sheetViews>
    <sheetView showGridLines="0" view="pageLayout" zoomScaleNormal="100" workbookViewId="0">
      <selection activeCell="C13" sqref="C13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48" t="s">
        <v>153</v>
      </c>
      <c r="D4" s="348"/>
    </row>
    <row r="5" spans="3:4" ht="12.75" customHeight="1">
      <c r="C5" s="348"/>
      <c r="D5" s="348"/>
    </row>
    <row r="6" spans="3:4" ht="24.75" customHeight="1">
      <c r="C6" s="348"/>
      <c r="D6" s="348"/>
    </row>
    <row r="7" spans="3:4" hidden="1"/>
    <row r="9" spans="3:4" ht="13.5" thickBot="1"/>
    <row r="10" spans="3:4" ht="31.5" customHeight="1" thickBot="1">
      <c r="C10" s="346" t="s">
        <v>179</v>
      </c>
      <c r="D10" s="347"/>
    </row>
    <row r="11" spans="3:4" ht="15">
      <c r="C11" s="277" t="s">
        <v>106</v>
      </c>
      <c r="D11" s="278" t="s">
        <v>107</v>
      </c>
    </row>
    <row r="12" spans="3:4" ht="15.75">
      <c r="C12" s="279" t="s">
        <v>124</v>
      </c>
      <c r="D12" s="280"/>
    </row>
    <row r="13" spans="3:4" ht="15">
      <c r="C13" s="281" t="s">
        <v>180</v>
      </c>
      <c r="D13" s="282">
        <v>3</v>
      </c>
    </row>
    <row r="14" spans="3:4" ht="15">
      <c r="C14" s="283" t="s">
        <v>181</v>
      </c>
      <c r="D14" s="280">
        <v>3</v>
      </c>
    </row>
    <row r="15" spans="3:4" ht="15">
      <c r="C15" s="283" t="s">
        <v>182</v>
      </c>
      <c r="D15" s="284">
        <v>3</v>
      </c>
    </row>
    <row r="16" spans="3:4" ht="15">
      <c r="C16" s="283" t="s">
        <v>183</v>
      </c>
      <c r="D16" s="280">
        <v>2</v>
      </c>
    </row>
    <row r="17" spans="3:4" ht="15">
      <c r="C17" s="283" t="s">
        <v>184</v>
      </c>
      <c r="D17" s="280">
        <v>2</v>
      </c>
    </row>
    <row r="18" spans="3:4" ht="15">
      <c r="C18" s="283" t="s">
        <v>185</v>
      </c>
      <c r="D18" s="280">
        <v>2</v>
      </c>
    </row>
    <row r="19" spans="3:4" ht="15">
      <c r="C19" s="283" t="s">
        <v>186</v>
      </c>
      <c r="D19" s="280">
        <v>2</v>
      </c>
    </row>
    <row r="20" spans="3:4" ht="15">
      <c r="C20" s="283" t="s">
        <v>162</v>
      </c>
      <c r="D20" s="280">
        <v>2</v>
      </c>
    </row>
    <row r="21" spans="3:4" ht="15">
      <c r="C21" s="286"/>
      <c r="D21" s="285"/>
    </row>
    <row r="22" spans="3:4" ht="15">
      <c r="C22" s="286" t="s">
        <v>156</v>
      </c>
      <c r="D22" s="285"/>
    </row>
    <row r="23" spans="3:4" ht="15">
      <c r="C23" s="313" t="s">
        <v>187</v>
      </c>
      <c r="D23" s="314">
        <v>2</v>
      </c>
    </row>
    <row r="24" spans="3:4" ht="15">
      <c r="C24" s="313" t="s">
        <v>188</v>
      </c>
      <c r="D24" s="314">
        <v>2</v>
      </c>
    </row>
    <row r="25" spans="3:4" ht="15">
      <c r="C25" s="283" t="s">
        <v>189</v>
      </c>
      <c r="D25" s="285">
        <v>2</v>
      </c>
    </row>
    <row r="26" spans="3:4" ht="15">
      <c r="C26" s="283"/>
      <c r="D26" s="284"/>
    </row>
    <row r="27" spans="3:4" ht="15">
      <c r="C27" s="283"/>
      <c r="D27" s="280"/>
    </row>
    <row r="28" spans="3:4" ht="15">
      <c r="C28" s="286" t="s">
        <v>157</v>
      </c>
      <c r="D28" s="280"/>
    </row>
    <row r="29" spans="3:4" ht="15">
      <c r="C29" s="313" t="s">
        <v>158</v>
      </c>
      <c r="D29" s="314">
        <v>3</v>
      </c>
    </row>
    <row r="30" spans="3:4" ht="15">
      <c r="C30" s="313" t="s">
        <v>190</v>
      </c>
      <c r="D30" s="314">
        <v>2</v>
      </c>
    </row>
    <row r="31" spans="3:4" ht="15">
      <c r="C31" s="313" t="s">
        <v>191</v>
      </c>
      <c r="D31" s="314">
        <v>2</v>
      </c>
    </row>
    <row r="32" spans="3:4" ht="15">
      <c r="C32" s="313" t="s">
        <v>163</v>
      </c>
      <c r="D32" s="314">
        <v>2</v>
      </c>
    </row>
    <row r="33" spans="3:4" ht="15">
      <c r="C33" s="313" t="s">
        <v>192</v>
      </c>
      <c r="D33" s="314">
        <v>2</v>
      </c>
    </row>
    <row r="34" spans="3:4" ht="15">
      <c r="C34" s="313" t="s">
        <v>193</v>
      </c>
      <c r="D34" s="314">
        <v>1</v>
      </c>
    </row>
    <row r="35" spans="3:4" ht="15">
      <c r="C35" s="313" t="s">
        <v>194</v>
      </c>
      <c r="D35" s="314">
        <v>1</v>
      </c>
    </row>
    <row r="36" spans="3:4" ht="15">
      <c r="C36" s="283" t="s">
        <v>195</v>
      </c>
      <c r="D36" s="280">
        <v>1</v>
      </c>
    </row>
    <row r="37" spans="3:4" ht="15">
      <c r="C37" s="283" t="s">
        <v>196</v>
      </c>
      <c r="D37" s="280">
        <v>1</v>
      </c>
    </row>
    <row r="38" spans="3:4" ht="15">
      <c r="C38" s="283" t="s">
        <v>197</v>
      </c>
      <c r="D38" s="280">
        <v>1</v>
      </c>
    </row>
    <row r="39" spans="3:4" ht="15">
      <c r="C39" s="283" t="s">
        <v>198</v>
      </c>
      <c r="D39" s="280">
        <v>10</v>
      </c>
    </row>
    <row r="40" spans="3:4" ht="15">
      <c r="C40" s="283"/>
      <c r="D40" s="280"/>
    </row>
    <row r="41" spans="3:4" ht="15">
      <c r="C41" s="283"/>
      <c r="D41" s="282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zoomScale="75" zoomScaleNormal="100" zoomScaleSheetLayoutView="75" zoomScalePageLayoutView="75" workbookViewId="0">
      <selection activeCell="C16" sqref="C16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49" t="s">
        <v>175</v>
      </c>
      <c r="C8" s="349"/>
      <c r="D8" s="349"/>
      <c r="E8" s="349"/>
      <c r="F8" s="349"/>
      <c r="G8" s="349"/>
      <c r="H8" s="349"/>
      <c r="I8" s="349"/>
      <c r="J8" s="349"/>
      <c r="K8" s="349"/>
    </row>
    <row r="9" spans="2:16" ht="30" customHeight="1"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76"/>
      <c r="M9" s="76"/>
      <c r="N9" s="76"/>
      <c r="O9" s="76"/>
      <c r="P9" s="76"/>
    </row>
    <row r="11" spans="2:16">
      <c r="B11" s="11" t="s">
        <v>8</v>
      </c>
      <c r="C11" s="12"/>
      <c r="D11" s="12"/>
    </row>
    <row r="12" spans="2:16" ht="36" customHeight="1">
      <c r="B12" s="161" t="s">
        <v>0</v>
      </c>
      <c r="C12" s="219" t="s">
        <v>168</v>
      </c>
      <c r="D12" s="220" t="s">
        <v>160</v>
      </c>
    </row>
    <row r="13" spans="2:16" ht="30.95" customHeight="1">
      <c r="B13" s="162" t="s">
        <v>18</v>
      </c>
      <c r="C13" s="123">
        <v>29</v>
      </c>
      <c r="D13" s="123">
        <v>40</v>
      </c>
    </row>
    <row r="14" spans="2:16" ht="30.95" customHeight="1">
      <c r="B14" s="162" t="s">
        <v>19</v>
      </c>
      <c r="C14" s="123">
        <v>35</v>
      </c>
      <c r="D14" s="123">
        <v>31</v>
      </c>
    </row>
    <row r="15" spans="2:16" ht="66.75" customHeight="1">
      <c r="B15" s="163" t="s">
        <v>20</v>
      </c>
      <c r="C15" s="123">
        <v>25</v>
      </c>
      <c r="D15" s="123">
        <v>53</v>
      </c>
    </row>
    <row r="16" spans="2:16" ht="12.75" customHeight="1">
      <c r="B16" s="164"/>
      <c r="C16" s="125"/>
      <c r="D16" s="125"/>
    </row>
    <row r="17" spans="2:4" ht="30.95" customHeight="1">
      <c r="B17" s="165" t="s">
        <v>5</v>
      </c>
      <c r="C17" s="160">
        <f>SUM(C13:C16)</f>
        <v>89</v>
      </c>
      <c r="D17" s="123">
        <f>D13+D14+D15</f>
        <v>124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30"/>
  <sheetViews>
    <sheetView showGridLines="0" view="pageLayout" topLeftCell="A10" zoomScale="75" zoomScaleNormal="100" zoomScaleSheetLayoutView="75" zoomScalePageLayoutView="75" workbookViewId="0">
      <selection activeCell="C13" sqref="C13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49" t="s">
        <v>176</v>
      </c>
      <c r="B6" s="349"/>
      <c r="C6" s="349"/>
      <c r="D6" s="349"/>
      <c r="E6" s="349"/>
      <c r="F6" s="349"/>
      <c r="G6" s="349"/>
      <c r="H6" s="349"/>
      <c r="I6" s="349"/>
      <c r="J6" s="349"/>
    </row>
    <row r="7" spans="1:15">
      <c r="A7" s="349"/>
      <c r="B7" s="349"/>
      <c r="C7" s="349"/>
      <c r="D7" s="349"/>
      <c r="E7" s="349"/>
      <c r="F7" s="349"/>
      <c r="G7" s="349"/>
      <c r="H7" s="349"/>
      <c r="I7" s="349"/>
      <c r="J7" s="349"/>
    </row>
    <row r="8" spans="1:15">
      <c r="A8" s="349"/>
      <c r="B8" s="349"/>
      <c r="C8" s="349"/>
      <c r="D8" s="349"/>
      <c r="E8" s="349"/>
      <c r="F8" s="349"/>
      <c r="G8" s="349"/>
      <c r="H8" s="349"/>
      <c r="I8" s="349"/>
      <c r="J8" s="349"/>
    </row>
    <row r="9" spans="1:15" ht="30" customHeight="1">
      <c r="A9" s="349"/>
      <c r="B9" s="349"/>
      <c r="C9" s="349"/>
      <c r="D9" s="349"/>
      <c r="E9" s="349"/>
      <c r="F9" s="349"/>
      <c r="G9" s="349"/>
      <c r="H9" s="349"/>
      <c r="I9" s="349"/>
      <c r="J9" s="349"/>
      <c r="K9" s="252"/>
      <c r="L9" s="252"/>
      <c r="M9" s="252"/>
      <c r="N9" s="252"/>
      <c r="O9" s="77"/>
    </row>
    <row r="11" spans="1:15">
      <c r="A11" s="11" t="s">
        <v>8</v>
      </c>
      <c r="B11" s="12"/>
      <c r="C11" s="12"/>
    </row>
    <row r="12" spans="1:15" ht="36" customHeight="1">
      <c r="A12" s="126" t="s">
        <v>0</v>
      </c>
      <c r="B12" s="219" t="s">
        <v>168</v>
      </c>
      <c r="C12" s="220" t="s">
        <v>160</v>
      </c>
    </row>
    <row r="13" spans="1:15" ht="30.95" customHeight="1">
      <c r="A13" s="127" t="s">
        <v>21</v>
      </c>
      <c r="B13" s="303">
        <v>775</v>
      </c>
      <c r="C13" s="130">
        <v>740</v>
      </c>
    </row>
    <row r="14" spans="1:15" ht="30.95" customHeight="1">
      <c r="A14" s="128" t="s">
        <v>22</v>
      </c>
      <c r="B14" s="303">
        <v>392</v>
      </c>
      <c r="C14" s="130">
        <v>613</v>
      </c>
    </row>
    <row r="15" spans="1:15" ht="23.25" customHeight="1">
      <c r="A15" s="128" t="s">
        <v>159</v>
      </c>
      <c r="B15" s="131"/>
      <c r="C15" s="130"/>
    </row>
    <row r="16" spans="1:15" ht="9" customHeight="1">
      <c r="A16" s="124"/>
      <c r="B16" s="132"/>
      <c r="C16" s="133"/>
    </row>
    <row r="17" spans="1:3" ht="30.95" customHeight="1">
      <c r="A17" s="129" t="s">
        <v>5</v>
      </c>
      <c r="B17" s="308">
        <f>B13+B14+B15</f>
        <v>1167</v>
      </c>
      <c r="C17" s="308">
        <f>C13+C14+C15</f>
        <v>1353</v>
      </c>
    </row>
    <row r="18" spans="1:3" ht="30.95" customHeight="1">
      <c r="A18" s="14"/>
      <c r="B18" s="15"/>
      <c r="C18" s="15"/>
    </row>
    <row r="19" spans="1:3" ht="30.95" customHeight="1">
      <c r="A19" s="14"/>
      <c r="B19" s="15"/>
      <c r="C19" s="15"/>
    </row>
    <row r="20" spans="1:3" ht="30.95" customHeight="1"/>
    <row r="21" spans="1:3" ht="30.95" customHeight="1" thickBot="1"/>
    <row r="22" spans="1:3" ht="30.95" customHeight="1" thickBot="1">
      <c r="A22" s="135" t="s">
        <v>131</v>
      </c>
      <c r="B22" s="136" t="s">
        <v>128</v>
      </c>
      <c r="C22" s="134" t="s">
        <v>129</v>
      </c>
    </row>
    <row r="23" spans="1:3" ht="30.95" customHeight="1" thickBot="1">
      <c r="A23" s="135" t="s">
        <v>130</v>
      </c>
      <c r="B23" s="136">
        <v>1060</v>
      </c>
      <c r="C23" s="134">
        <v>107</v>
      </c>
    </row>
    <row r="24" spans="1:3" ht="30.95" customHeight="1" thickBot="1">
      <c r="A24" s="135" t="s">
        <v>5</v>
      </c>
      <c r="B24" s="350">
        <f>B23+C23</f>
        <v>1167</v>
      </c>
      <c r="C24" s="351"/>
    </row>
    <row r="25" spans="1:3" ht="30.95" customHeight="1">
      <c r="A25" s="14"/>
      <c r="B25" s="15"/>
      <c r="C25" s="15"/>
    </row>
    <row r="26" spans="1:3" ht="30.95" customHeight="1">
      <c r="A26" s="14"/>
      <c r="B26" s="15"/>
      <c r="C26" s="15"/>
    </row>
    <row r="27" spans="1:3" ht="30.95" customHeight="1">
      <c r="A27" s="14"/>
      <c r="B27" s="15"/>
      <c r="C27" s="15"/>
    </row>
    <row r="28" spans="1:3" ht="4.5" customHeight="1">
      <c r="A28" s="14"/>
      <c r="B28" s="15"/>
      <c r="C28" s="15"/>
    </row>
    <row r="29" spans="1:3" ht="30.95" customHeight="1">
      <c r="A29" s="14"/>
      <c r="B29" s="15"/>
      <c r="C29" s="15"/>
    </row>
    <row r="30" spans="1:3" ht="30.95" customHeight="1">
      <c r="A30" s="14"/>
      <c r="B30" s="15"/>
      <c r="C30" s="15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M40"/>
  <sheetViews>
    <sheetView showGridLines="0" view="pageLayout" zoomScaleNormal="100" workbookViewId="0">
      <selection activeCell="C13" sqref="C13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10" width="13.7109375" customWidth="1"/>
    <col min="11" max="11" width="15.42578125" customWidth="1"/>
  </cols>
  <sheetData>
    <row r="2" spans="3:13">
      <c r="C2" s="349" t="s">
        <v>177</v>
      </c>
      <c r="D2" s="349"/>
      <c r="E2" s="349"/>
      <c r="F2" s="349"/>
      <c r="G2" s="349"/>
      <c r="H2" s="349"/>
      <c r="I2" s="349"/>
      <c r="J2" s="349"/>
      <c r="K2" s="349"/>
    </row>
    <row r="3" spans="3:13">
      <c r="C3" s="349"/>
      <c r="D3" s="349"/>
      <c r="E3" s="349"/>
      <c r="F3" s="349"/>
      <c r="G3" s="349"/>
      <c r="H3" s="349"/>
      <c r="I3" s="349"/>
      <c r="J3" s="349"/>
      <c r="K3" s="349"/>
    </row>
    <row r="4" spans="3:13" ht="12.75" customHeight="1">
      <c r="C4" s="349"/>
      <c r="D4" s="349"/>
      <c r="E4" s="349"/>
      <c r="F4" s="349"/>
      <c r="G4" s="349"/>
      <c r="H4" s="349"/>
      <c r="I4" s="349"/>
      <c r="J4" s="349"/>
      <c r="K4" s="349"/>
    </row>
    <row r="5" spans="3:13" ht="12.75" customHeight="1">
      <c r="D5" s="253"/>
      <c r="E5" s="253"/>
      <c r="F5" s="253"/>
      <c r="G5" s="253"/>
      <c r="H5" s="253"/>
      <c r="I5" s="253"/>
      <c r="J5" s="253"/>
      <c r="K5" s="253"/>
    </row>
    <row r="6" spans="3:13" ht="12.75" customHeight="1">
      <c r="D6" s="253"/>
      <c r="E6" s="253"/>
      <c r="F6" s="253"/>
      <c r="G6" s="253"/>
      <c r="H6" s="253"/>
      <c r="I6" s="253"/>
      <c r="J6" s="253"/>
      <c r="K6" s="253"/>
    </row>
    <row r="9" spans="3:13" ht="15.75" thickBot="1"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3:13" s="78" customFormat="1" ht="33" customHeight="1" thickBot="1">
      <c r="C10" s="296" t="s">
        <v>32</v>
      </c>
      <c r="D10" s="297" t="s">
        <v>132</v>
      </c>
      <c r="E10" s="295" t="s">
        <v>199</v>
      </c>
      <c r="F10" s="294" t="s">
        <v>133</v>
      </c>
      <c r="G10" s="295" t="s">
        <v>200</v>
      </c>
      <c r="H10" s="315" t="s">
        <v>201</v>
      </c>
      <c r="I10" s="316" t="s">
        <v>134</v>
      </c>
      <c r="J10" s="316" t="s">
        <v>154</v>
      </c>
      <c r="K10" s="296" t="s">
        <v>5</v>
      </c>
      <c r="L10" s="167"/>
      <c r="M10" s="167"/>
    </row>
    <row r="11" spans="3:13" ht="16.5" thickBot="1">
      <c r="C11" s="300" t="s">
        <v>135</v>
      </c>
      <c r="D11" s="298">
        <v>420</v>
      </c>
      <c r="E11" s="293">
        <v>91</v>
      </c>
      <c r="F11" s="293">
        <v>2</v>
      </c>
      <c r="G11" s="293">
        <v>14</v>
      </c>
      <c r="H11" s="293">
        <v>5</v>
      </c>
      <c r="I11" s="213">
        <v>4</v>
      </c>
      <c r="J11" s="213">
        <v>2</v>
      </c>
      <c r="K11" s="309">
        <f>SUM(D11:J11)</f>
        <v>538</v>
      </c>
      <c r="L11" s="85"/>
      <c r="M11" s="85"/>
    </row>
    <row r="12" spans="3:13" ht="10.5" customHeight="1" thickBot="1">
      <c r="C12" s="301"/>
      <c r="D12" s="299"/>
      <c r="E12" s="168"/>
      <c r="F12" s="168"/>
      <c r="G12" s="168"/>
      <c r="H12" s="168"/>
      <c r="I12" s="169"/>
      <c r="J12" s="169"/>
      <c r="K12" s="310"/>
      <c r="L12" s="85"/>
      <c r="M12" s="85"/>
    </row>
    <row r="13" spans="3:13" ht="16.5" thickBot="1">
      <c r="C13" s="301" t="s">
        <v>136</v>
      </c>
      <c r="D13" s="299">
        <v>33</v>
      </c>
      <c r="E13" s="168">
        <v>8</v>
      </c>
      <c r="F13" s="168">
        <v>0</v>
      </c>
      <c r="G13" s="168">
        <v>3</v>
      </c>
      <c r="H13" s="168">
        <v>1</v>
      </c>
      <c r="I13" s="169"/>
      <c r="J13" s="169"/>
      <c r="K13" s="310">
        <f>SUM(D13:J13)</f>
        <v>45</v>
      </c>
      <c r="L13" s="85"/>
      <c r="M13" s="85"/>
    </row>
    <row r="14" spans="3:13" ht="6.75" customHeight="1" thickBot="1">
      <c r="C14" s="301"/>
      <c r="D14" s="299"/>
      <c r="E14" s="168"/>
      <c r="F14" s="168"/>
      <c r="G14" s="168"/>
      <c r="H14" s="168"/>
      <c r="I14" s="169"/>
      <c r="J14" s="169"/>
      <c r="K14" s="310"/>
      <c r="L14" s="85"/>
      <c r="M14" s="85"/>
    </row>
    <row r="15" spans="3:13" ht="36" customHeight="1" thickBot="1">
      <c r="C15" s="292"/>
      <c r="D15" s="312">
        <f>SUM(D11:D14)</f>
        <v>453</v>
      </c>
      <c r="E15" s="312">
        <f t="shared" ref="E15:J15" si="0">SUM(E11:E14)</f>
        <v>99</v>
      </c>
      <c r="F15" s="312">
        <f t="shared" si="0"/>
        <v>2</v>
      </c>
      <c r="G15" s="312">
        <f t="shared" si="0"/>
        <v>17</v>
      </c>
      <c r="H15" s="312">
        <f t="shared" si="0"/>
        <v>6</v>
      </c>
      <c r="I15" s="312">
        <f t="shared" si="0"/>
        <v>4</v>
      </c>
      <c r="J15" s="312">
        <f t="shared" si="0"/>
        <v>2</v>
      </c>
      <c r="K15" s="311">
        <f>SUM(D15:J15)</f>
        <v>583</v>
      </c>
      <c r="L15" s="85"/>
      <c r="M15" s="85"/>
    </row>
    <row r="16" spans="3:13" ht="15"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3:13" ht="15"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3:13" ht="15"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3:13" ht="15"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3:13" ht="15"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3:13" ht="15"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3:13" ht="15"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3:13" ht="15"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3:13" ht="15">
      <c r="L24" s="85"/>
      <c r="M24" s="85"/>
    </row>
    <row r="25" spans="3:13" ht="15">
      <c r="L25" s="85"/>
      <c r="M25" s="85"/>
    </row>
    <row r="40" spans="3:3" ht="15">
      <c r="C40" s="10"/>
    </row>
  </sheetData>
  <mergeCells count="1">
    <mergeCell ref="C2:K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tabSelected="1" view="pageLayout" zoomScaleNormal="100" workbookViewId="0">
      <selection activeCell="C13" sqref="C13"/>
    </sheetView>
  </sheetViews>
  <sheetFormatPr baseColWidth="10" defaultRowHeight="12.75"/>
  <cols>
    <col min="1" max="1" width="6.42578125" style="91" customWidth="1"/>
    <col min="2" max="2" width="17.140625" style="91" customWidth="1"/>
    <col min="3" max="3" width="16.5703125" style="91" hidden="1" customWidth="1"/>
    <col min="4" max="4" width="15.5703125" style="91" hidden="1" customWidth="1"/>
    <col min="5" max="5" width="10.42578125" style="91" customWidth="1"/>
    <col min="6" max="6" width="10.7109375" style="91" customWidth="1"/>
    <col min="7" max="7" width="11.42578125" style="91"/>
    <col min="8" max="8" width="5.7109375" style="92" customWidth="1"/>
    <col min="9" max="9" width="11.42578125" style="92"/>
    <col min="10" max="18" width="5.7109375" style="91" customWidth="1"/>
    <col min="19" max="16384" width="11.42578125" style="91"/>
  </cols>
  <sheetData>
    <row r="3" spans="2:12">
      <c r="B3" s="317" t="s">
        <v>152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</row>
    <row r="4" spans="2:12"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2:12"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</row>
    <row r="6" spans="2:12" ht="13.5" customHeight="1">
      <c r="B6" s="90"/>
    </row>
    <row r="7" spans="2:12" ht="18.75" customHeight="1" thickBot="1">
      <c r="B7" s="356"/>
      <c r="C7" s="356"/>
      <c r="D7" s="356"/>
      <c r="E7" s="356"/>
      <c r="F7" s="356"/>
      <c r="G7" s="356"/>
      <c r="H7" s="93"/>
      <c r="I7" s="93"/>
    </row>
    <row r="8" spans="2:12" ht="22.5" customHeight="1" thickBot="1">
      <c r="B8" s="357" t="s">
        <v>178</v>
      </c>
      <c r="C8" s="358"/>
      <c r="D8" s="358"/>
      <c r="E8" s="358"/>
      <c r="F8" s="358"/>
      <c r="G8" s="359"/>
      <c r="H8" s="94"/>
      <c r="I8" s="94"/>
    </row>
    <row r="9" spans="2:12" ht="3" customHeight="1" thickBot="1">
      <c r="B9" s="102"/>
      <c r="C9" s="103"/>
      <c r="D9" s="103"/>
      <c r="E9" s="103"/>
      <c r="F9" s="103"/>
      <c r="G9" s="104"/>
      <c r="H9" s="95"/>
      <c r="I9" s="95"/>
    </row>
    <row r="10" spans="2:12" s="92" customFormat="1" ht="26.25" customHeight="1" thickBot="1">
      <c r="B10" s="353" t="s">
        <v>30</v>
      </c>
      <c r="C10" s="354"/>
      <c r="D10" s="354"/>
      <c r="E10" s="354"/>
      <c r="F10" s="354"/>
      <c r="G10" s="355"/>
      <c r="H10" s="74"/>
      <c r="I10" s="74"/>
    </row>
    <row r="11" spans="2:12" ht="31.5" customHeight="1" thickBot="1">
      <c r="B11" s="170" t="s">
        <v>32</v>
      </c>
      <c r="C11" s="254" t="s">
        <v>26</v>
      </c>
      <c r="D11" s="255" t="s">
        <v>110</v>
      </c>
      <c r="E11" s="255" t="s">
        <v>28</v>
      </c>
      <c r="F11" s="256" t="s">
        <v>29</v>
      </c>
      <c r="G11" s="257" t="s">
        <v>5</v>
      </c>
      <c r="H11" s="17"/>
      <c r="I11" s="17"/>
    </row>
    <row r="12" spans="2:12" ht="24" customHeight="1">
      <c r="B12" s="258" t="s">
        <v>24</v>
      </c>
      <c r="C12" s="259"/>
      <c r="D12" s="259"/>
      <c r="E12" s="259">
        <v>6</v>
      </c>
      <c r="F12" s="259">
        <v>4</v>
      </c>
      <c r="G12" s="260">
        <f>Tabla8[[#This Row],[JUZGADO IV]]+Tabla8[[#This Row],[JUZGADO III]]+Tabla8[[#This Row],[COLEGIADO]]+Tabla8[[#This Row],[ASUNTOS INTERNOS]]</f>
        <v>10</v>
      </c>
      <c r="H12" s="95"/>
      <c r="I12" s="95"/>
    </row>
    <row r="13" spans="2:12" ht="24" customHeight="1">
      <c r="B13" s="261" t="s">
        <v>25</v>
      </c>
      <c r="C13" s="262"/>
      <c r="D13" s="262"/>
      <c r="E13" s="262">
        <v>1</v>
      </c>
      <c r="F13" s="262">
        <v>2</v>
      </c>
      <c r="G13" s="263">
        <f>Tabla8[[#This Row],[JUZGADO IV]]+Tabla8[[#This Row],[JUZGADO III]]+Tabla8[[#This Row],[ASUNTOS INTERNOS]]</f>
        <v>3</v>
      </c>
      <c r="H13" s="95"/>
      <c r="I13" s="95"/>
    </row>
    <row r="14" spans="2:12" ht="12" customHeight="1" thickBot="1">
      <c r="B14" s="264"/>
      <c r="C14" s="96"/>
      <c r="D14" s="96"/>
      <c r="E14" s="96"/>
      <c r="F14" s="96"/>
      <c r="G14" s="265"/>
      <c r="H14" s="95"/>
      <c r="I14" s="95"/>
    </row>
    <row r="15" spans="2:12" ht="24" customHeight="1">
      <c r="B15" s="289" t="s">
        <v>122</v>
      </c>
      <c r="C15" s="290" t="e">
        <f>C12+#REF!+C13</f>
        <v>#REF!</v>
      </c>
      <c r="D15" s="290" t="e">
        <f>D12+#REF!+D13</f>
        <v>#REF!</v>
      </c>
      <c r="E15" s="290">
        <f>E12+E13</f>
        <v>7</v>
      </c>
      <c r="F15" s="290">
        <f>F12+F13</f>
        <v>6</v>
      </c>
      <c r="G15" s="290">
        <f>G12+G13</f>
        <v>13</v>
      </c>
      <c r="H15" s="95"/>
      <c r="I15" s="95"/>
    </row>
    <row r="16" spans="2:12" ht="13.5" thickBot="1">
      <c r="B16" s="90"/>
    </row>
    <row r="17" spans="2:9" ht="22.5" customHeight="1" thickBot="1">
      <c r="B17" s="353" t="s">
        <v>31</v>
      </c>
      <c r="C17" s="354"/>
      <c r="D17" s="354"/>
      <c r="E17" s="354"/>
      <c r="F17" s="354"/>
      <c r="G17" s="355"/>
      <c r="H17" s="74"/>
      <c r="I17" s="74"/>
    </row>
    <row r="18" spans="2:9" ht="32.25" customHeight="1" thickBot="1">
      <c r="B18" s="266" t="s">
        <v>32</v>
      </c>
      <c r="C18" s="267" t="s">
        <v>26</v>
      </c>
      <c r="D18" s="268" t="s">
        <v>27</v>
      </c>
      <c r="E18" s="268" t="s">
        <v>28</v>
      </c>
      <c r="F18" s="269" t="s">
        <v>29</v>
      </c>
      <c r="G18" s="270" t="s">
        <v>5</v>
      </c>
      <c r="H18" s="17"/>
      <c r="I18" s="17"/>
    </row>
    <row r="19" spans="2:9" ht="0.75" customHeight="1" thickBot="1">
      <c r="B19" s="271"/>
      <c r="C19" s="96">
        <v>0</v>
      </c>
      <c r="D19" s="96"/>
      <c r="E19" s="96">
        <f t="shared" ref="E19" si="0">E16+E17</f>
        <v>0</v>
      </c>
      <c r="F19" s="96"/>
      <c r="G19" s="272">
        <f>Tabla9[[#This Row],[JUZGADO IV]]+Tabla9[[#This Row],[JUZGADO III]]+Tabla9[[#This Row],[JUZGADO I]]+Tabla9[[#This Row],[ASUNTOS INTERNOS]]</f>
        <v>0</v>
      </c>
    </row>
    <row r="20" spans="2:9" ht="24" customHeight="1">
      <c r="B20" s="273" t="s">
        <v>24</v>
      </c>
      <c r="C20" s="259"/>
      <c r="D20" s="259"/>
      <c r="E20" s="259">
        <v>17</v>
      </c>
      <c r="F20" s="259">
        <v>2</v>
      </c>
      <c r="G20" s="274">
        <f>Tabla9[[#This Row],[JUZGADO IV]]+Tabla9[[#This Row],[JUZGADO III]]+Tabla9[[#This Row],[JUZGADO I]]+Tabla9[[#This Row],[ASUNTOS INTERNOS]]</f>
        <v>19</v>
      </c>
      <c r="H20" s="95"/>
      <c r="I20" s="95"/>
    </row>
    <row r="21" spans="2:9" ht="24" customHeight="1">
      <c r="B21" s="275" t="s">
        <v>25</v>
      </c>
      <c r="C21" s="262"/>
      <c r="D21" s="262"/>
      <c r="E21" s="262">
        <v>3</v>
      </c>
      <c r="F21" s="262">
        <v>1</v>
      </c>
      <c r="G21" s="276">
        <f>Tabla9[[#This Row],[JUZGADO IV]]+Tabla9[[#This Row],[JUZGADO III]]+Tabla9[[#This Row],[JUZGADO I]]+Tabla9[[#This Row],[ASUNTOS INTERNOS]]</f>
        <v>4</v>
      </c>
      <c r="H21" s="95"/>
      <c r="I21" s="95"/>
    </row>
    <row r="22" spans="2:9" ht="7.5" customHeight="1" thickBot="1">
      <c r="G22" s="97"/>
    </row>
    <row r="23" spans="2:9" ht="24" customHeight="1" thickBot="1">
      <c r="B23" s="287" t="s">
        <v>123</v>
      </c>
      <c r="C23" s="288" t="e">
        <f>C20+#REF!+C21</f>
        <v>#REF!</v>
      </c>
      <c r="D23" s="288" t="e">
        <f>D20+#REF!+D21</f>
        <v>#REF!</v>
      </c>
      <c r="E23" s="288">
        <f>E20+E21</f>
        <v>20</v>
      </c>
      <c r="F23" s="288">
        <f>F20+F21</f>
        <v>3</v>
      </c>
      <c r="G23" s="288">
        <f>G20+G21</f>
        <v>23</v>
      </c>
      <c r="H23" s="95"/>
      <c r="I23" s="95"/>
    </row>
    <row r="24" spans="2:9" ht="7.5" customHeight="1"/>
    <row r="25" spans="2:9" hidden="1"/>
    <row r="30" spans="2:9" s="99" customFormat="1">
      <c r="B30" s="98"/>
      <c r="C30" s="98"/>
      <c r="D30" s="98"/>
      <c r="H30" s="100"/>
      <c r="I30" s="100"/>
    </row>
    <row r="31" spans="2:9" s="99" customFormat="1">
      <c r="B31" s="98"/>
      <c r="C31" s="352"/>
      <c r="D31" s="352"/>
      <c r="E31" s="352"/>
      <c r="H31" s="100"/>
      <c r="I31" s="100"/>
    </row>
    <row r="32" spans="2:9" s="99" customFormat="1">
      <c r="B32" s="98"/>
      <c r="C32" s="98"/>
      <c r="D32" s="98"/>
      <c r="E32" s="101"/>
      <c r="H32" s="100"/>
      <c r="I32" s="100"/>
    </row>
    <row r="33" spans="2:9" s="99" customFormat="1">
      <c r="B33" s="98"/>
      <c r="C33" s="98"/>
      <c r="D33" s="98"/>
      <c r="H33" s="100"/>
      <c r="I33" s="100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zoomScale="75" zoomScaleNormal="50" zoomScaleSheetLayoutView="75" zoomScalePageLayoutView="75" workbookViewId="0">
      <selection activeCell="C13" sqref="C13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18" t="s">
        <v>169</v>
      </c>
      <c r="C2" s="318"/>
      <c r="D2" s="318"/>
      <c r="E2" s="318"/>
      <c r="F2" s="318"/>
      <c r="G2" s="318"/>
      <c r="H2" s="318"/>
      <c r="I2" s="318"/>
    </row>
    <row r="3" spans="1:17" ht="15" customHeight="1">
      <c r="B3" s="318"/>
      <c r="C3" s="318"/>
      <c r="D3" s="318"/>
      <c r="E3" s="318"/>
      <c r="F3" s="318"/>
      <c r="G3" s="318"/>
      <c r="H3" s="318"/>
      <c r="I3" s="318"/>
      <c r="J3" s="221"/>
      <c r="K3" s="221"/>
    </row>
    <row r="4" spans="1:17" ht="15" customHeight="1">
      <c r="A4" s="221"/>
      <c r="B4" s="318"/>
      <c r="C4" s="318"/>
      <c r="D4" s="318"/>
      <c r="E4" s="318"/>
      <c r="F4" s="318"/>
      <c r="G4" s="318"/>
      <c r="H4" s="318"/>
      <c r="I4" s="318"/>
      <c r="J4" s="221"/>
      <c r="K4" s="221"/>
    </row>
    <row r="5" spans="1:17" ht="15" customHeight="1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</row>
    <row r="6" spans="1:17" ht="13.5" customHeight="1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72"/>
      <c r="M6" s="72"/>
      <c r="N6" s="72"/>
      <c r="O6" s="72"/>
      <c r="P6" s="72"/>
      <c r="Q6" s="72"/>
    </row>
    <row r="8" spans="1:17" ht="11.1" customHeight="1">
      <c r="B8" s="4"/>
      <c r="C8" s="4"/>
      <c r="D8" s="4"/>
    </row>
    <row r="9" spans="1:17" ht="36" customHeight="1">
      <c r="B9" s="137" t="s">
        <v>13</v>
      </c>
      <c r="C9" s="219" t="s">
        <v>168</v>
      </c>
      <c r="D9" s="220" t="s">
        <v>160</v>
      </c>
    </row>
    <row r="10" spans="1:17" ht="30.95" customHeight="1">
      <c r="B10" s="138" t="s">
        <v>11</v>
      </c>
      <c r="C10" s="189">
        <v>1</v>
      </c>
      <c r="D10" s="174">
        <v>0</v>
      </c>
    </row>
    <row r="11" spans="1:17" ht="30.95" customHeight="1">
      <c r="B11" s="138" t="s">
        <v>114</v>
      </c>
      <c r="C11" s="190">
        <v>1</v>
      </c>
      <c r="D11" s="174">
        <v>2</v>
      </c>
    </row>
    <row r="12" spans="1:17" ht="30.95" customHeight="1">
      <c r="B12" s="138" t="s">
        <v>12</v>
      </c>
      <c r="C12" s="190">
        <v>29</v>
      </c>
      <c r="D12" s="174">
        <v>40</v>
      </c>
    </row>
    <row r="13" spans="1:17" ht="37.5" customHeight="1">
      <c r="B13" s="138" t="s">
        <v>10</v>
      </c>
      <c r="C13" s="190">
        <v>47</v>
      </c>
      <c r="D13" s="174">
        <v>61</v>
      </c>
    </row>
    <row r="14" spans="1:17" ht="39.75" customHeight="1">
      <c r="B14" s="138" t="s">
        <v>9</v>
      </c>
      <c r="C14" s="190">
        <v>72</v>
      </c>
      <c r="D14" s="174">
        <v>60</v>
      </c>
    </row>
    <row r="15" spans="1:17" ht="30.95" customHeight="1" thickBot="1">
      <c r="B15" s="139" t="s">
        <v>111</v>
      </c>
      <c r="C15" s="191">
        <v>160</v>
      </c>
      <c r="D15" s="176">
        <v>188</v>
      </c>
    </row>
    <row r="16" spans="1:17" ht="6.75" customHeight="1" thickBot="1">
      <c r="B16" s="173"/>
      <c r="C16" s="187"/>
      <c r="D16" s="192"/>
    </row>
    <row r="17" spans="2:4" ht="30.95" customHeight="1">
      <c r="B17" s="140" t="s">
        <v>5</v>
      </c>
      <c r="C17" s="188">
        <f>SUM(C10:C16)</f>
        <v>310</v>
      </c>
      <c r="D17" s="193">
        <f>SUM(D10:D16)</f>
        <v>351</v>
      </c>
    </row>
    <row r="18" spans="2:4" ht="11.1" customHeight="1"/>
    <row r="19" spans="2:4" ht="11.1" customHeight="1"/>
    <row r="21" spans="2:4">
      <c r="B21" s="6"/>
    </row>
    <row r="22" spans="2:4">
      <c r="B22" s="321"/>
      <c r="C22" s="321"/>
      <c r="D22" s="321"/>
    </row>
    <row r="23" spans="2:4">
      <c r="B23" s="321"/>
      <c r="C23" s="321"/>
      <c r="D23" s="321"/>
    </row>
    <row r="24" spans="2:4" ht="18.75">
      <c r="B24" s="215"/>
      <c r="C24" s="319"/>
      <c r="D24" s="319"/>
    </row>
    <row r="25" spans="2:4" ht="18.75">
      <c r="B25" s="215"/>
      <c r="C25" s="319"/>
      <c r="D25" s="319"/>
    </row>
    <row r="26" spans="2:4" ht="18.75">
      <c r="B26" s="215"/>
      <c r="C26" s="319"/>
      <c r="D26" s="319"/>
    </row>
    <row r="27" spans="2:4" ht="18.75">
      <c r="B27" s="215"/>
      <c r="C27" s="319"/>
      <c r="D27" s="319"/>
    </row>
    <row r="28" spans="2:4" ht="18.75">
      <c r="B28" s="215"/>
      <c r="C28" s="319"/>
      <c r="D28" s="319"/>
    </row>
    <row r="29" spans="2:4" ht="18.75">
      <c r="B29" s="215"/>
      <c r="C29" s="319"/>
      <c r="D29" s="319"/>
    </row>
    <row r="30" spans="2:4" ht="18.75">
      <c r="B30" s="215"/>
      <c r="C30" s="319"/>
      <c r="D30" s="319"/>
    </row>
    <row r="31" spans="2:4" ht="18.75">
      <c r="B31" s="215"/>
      <c r="C31" s="319"/>
      <c r="D31" s="319"/>
    </row>
    <row r="32" spans="2:4" ht="18.75">
      <c r="B32" s="215"/>
      <c r="C32" s="319"/>
      <c r="D32" s="319"/>
    </row>
    <row r="33" spans="2:4" ht="18.75">
      <c r="B33" s="215"/>
      <c r="C33" s="319"/>
      <c r="D33" s="319"/>
    </row>
    <row r="34" spans="2:4" ht="18.75">
      <c r="B34" s="215"/>
      <c r="C34" s="319"/>
      <c r="D34" s="319"/>
    </row>
    <row r="35" spans="2:4" ht="15.75">
      <c r="B35" s="7"/>
      <c r="C35" s="320"/>
      <c r="D35" s="320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19" zoomScale="75" zoomScaleNormal="50" zoomScaleSheetLayoutView="75" zoomScalePageLayoutView="75" workbookViewId="0">
      <selection activeCell="C13" sqref="C13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89"/>
    </row>
    <row r="3" spans="2:12" ht="15" customHeight="1">
      <c r="B3" s="322" t="s">
        <v>144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</row>
    <row r="4" spans="2:12" ht="24.75" customHeight="1"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</row>
    <row r="5" spans="2:12" ht="15" customHeight="1"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</row>
    <row r="10" spans="2:12">
      <c r="B10" s="8" t="s">
        <v>8</v>
      </c>
      <c r="C10" s="5"/>
      <c r="D10" s="5"/>
    </row>
    <row r="11" spans="2:12" ht="36" customHeight="1">
      <c r="B11" s="141" t="s">
        <v>0</v>
      </c>
      <c r="C11" s="219" t="s">
        <v>168</v>
      </c>
      <c r="D11" s="220" t="s">
        <v>160</v>
      </c>
    </row>
    <row r="12" spans="2:12" ht="30.95" customHeight="1">
      <c r="B12" s="138" t="s">
        <v>14</v>
      </c>
      <c r="C12" s="302">
        <v>14</v>
      </c>
      <c r="D12" s="194">
        <v>21</v>
      </c>
    </row>
    <row r="13" spans="2:12" ht="30.95" customHeight="1">
      <c r="B13" s="138" t="s">
        <v>15</v>
      </c>
      <c r="C13" s="302">
        <v>22</v>
      </c>
      <c r="D13" s="194">
        <v>33</v>
      </c>
    </row>
    <row r="14" spans="2:12" ht="30.95" customHeight="1">
      <c r="B14" s="138" t="s">
        <v>16</v>
      </c>
      <c r="C14" s="302">
        <v>1</v>
      </c>
      <c r="D14" s="194">
        <v>0</v>
      </c>
    </row>
    <row r="15" spans="2:12" ht="13.5" customHeight="1">
      <c r="B15" s="142"/>
      <c r="C15" s="197"/>
      <c r="D15" s="195"/>
    </row>
    <row r="16" spans="2:12" ht="30.95" customHeight="1">
      <c r="B16" s="143" t="s">
        <v>5</v>
      </c>
      <c r="C16" s="198">
        <f>C12+C13</f>
        <v>36</v>
      </c>
      <c r="D16" s="196">
        <f>D12+D13</f>
        <v>54</v>
      </c>
    </row>
    <row r="20" spans="2:2" ht="15.75">
      <c r="B20" s="58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topLeftCell="A16" zoomScale="75" zoomScaleNormal="50" zoomScaleSheetLayoutView="75" zoomScalePageLayoutView="75" workbookViewId="0">
      <selection activeCell="C13" sqref="C13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22" t="s">
        <v>145</v>
      </c>
      <c r="C4" s="322"/>
      <c r="D4" s="322"/>
      <c r="E4" s="322"/>
      <c r="F4" s="322"/>
      <c r="G4" s="322"/>
      <c r="H4" s="322"/>
      <c r="I4" s="322"/>
      <c r="J4" s="322"/>
    </row>
    <row r="5" spans="2:10">
      <c r="B5" s="322"/>
      <c r="C5" s="322"/>
      <c r="D5" s="322"/>
      <c r="E5" s="322"/>
      <c r="F5" s="322"/>
      <c r="G5" s="322"/>
      <c r="H5" s="322"/>
      <c r="I5" s="322"/>
      <c r="J5" s="322"/>
    </row>
    <row r="6" spans="2:10">
      <c r="B6" s="322"/>
      <c r="C6" s="322"/>
      <c r="D6" s="322"/>
      <c r="E6" s="322"/>
      <c r="F6" s="322"/>
      <c r="G6" s="322"/>
      <c r="H6" s="322"/>
      <c r="I6" s="322"/>
      <c r="J6" s="322"/>
    </row>
    <row r="12" spans="2:10">
      <c r="B12" s="8" t="s">
        <v>8</v>
      </c>
      <c r="C12" s="5"/>
      <c r="D12" s="5"/>
    </row>
    <row r="13" spans="2:10" ht="36" customHeight="1">
      <c r="B13" s="141" t="s">
        <v>0</v>
      </c>
      <c r="C13" s="219" t="s">
        <v>168</v>
      </c>
      <c r="D13" s="220" t="s">
        <v>160</v>
      </c>
    </row>
    <row r="14" spans="2:10" ht="30.95" customHeight="1">
      <c r="B14" s="138" t="s">
        <v>14</v>
      </c>
      <c r="C14" s="302">
        <v>3</v>
      </c>
      <c r="D14" s="174">
        <v>1</v>
      </c>
    </row>
    <row r="15" spans="2:10" ht="30.95" customHeight="1">
      <c r="B15" s="138" t="s">
        <v>15</v>
      </c>
      <c r="C15" s="302">
        <v>1</v>
      </c>
      <c r="D15" s="174">
        <v>2</v>
      </c>
    </row>
    <row r="16" spans="2:10" ht="30.95" customHeight="1">
      <c r="B16" s="138" t="s">
        <v>16</v>
      </c>
      <c r="C16" s="302">
        <v>0</v>
      </c>
      <c r="D16" s="174">
        <v>0</v>
      </c>
    </row>
    <row r="17" spans="2:4" ht="13.5" customHeight="1">
      <c r="B17" s="142"/>
      <c r="C17" s="199"/>
      <c r="D17" s="175"/>
    </row>
    <row r="18" spans="2:4" ht="30.95" customHeight="1">
      <c r="B18" s="143" t="s">
        <v>5</v>
      </c>
      <c r="C18" s="200">
        <f>C14+C15</f>
        <v>4</v>
      </c>
      <c r="D18" s="176">
        <f>D14+D15</f>
        <v>3</v>
      </c>
    </row>
    <row r="43" spans="2: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zoomScaleNormal="50" zoomScaleSheetLayoutView="75" workbookViewId="0">
      <selection activeCell="C13" sqref="C13"/>
    </sheetView>
  </sheetViews>
  <sheetFormatPr baseColWidth="10" defaultRowHeight="12.75"/>
  <cols>
    <col min="1" max="1" width="7.85546875" style="18" customWidth="1"/>
    <col min="2" max="2" width="21.85546875" style="18" customWidth="1"/>
    <col min="3" max="3" width="16" style="18" customWidth="1"/>
    <col min="4" max="6" width="17.7109375" style="18" customWidth="1"/>
    <col min="7" max="7" width="15.42578125" style="18" customWidth="1"/>
    <col min="8" max="8" width="19.7109375" style="18" customWidth="1"/>
    <col min="9" max="258" width="11.42578125" style="18"/>
    <col min="259" max="259" width="38.42578125" style="18" customWidth="1"/>
    <col min="260" max="264" width="19.7109375" style="18" customWidth="1"/>
    <col min="265" max="514" width="11.42578125" style="18"/>
    <col min="515" max="515" width="38.42578125" style="18" customWidth="1"/>
    <col min="516" max="520" width="19.7109375" style="18" customWidth="1"/>
    <col min="521" max="770" width="11.42578125" style="18"/>
    <col min="771" max="771" width="38.42578125" style="18" customWidth="1"/>
    <col min="772" max="776" width="19.7109375" style="18" customWidth="1"/>
    <col min="777" max="1026" width="11.42578125" style="18"/>
    <col min="1027" max="1027" width="38.42578125" style="18" customWidth="1"/>
    <col min="1028" max="1032" width="19.7109375" style="18" customWidth="1"/>
    <col min="1033" max="1282" width="11.42578125" style="18"/>
    <col min="1283" max="1283" width="38.42578125" style="18" customWidth="1"/>
    <col min="1284" max="1288" width="19.7109375" style="18" customWidth="1"/>
    <col min="1289" max="1538" width="11.42578125" style="18"/>
    <col min="1539" max="1539" width="38.42578125" style="18" customWidth="1"/>
    <col min="1540" max="1544" width="19.7109375" style="18" customWidth="1"/>
    <col min="1545" max="1794" width="11.42578125" style="18"/>
    <col min="1795" max="1795" width="38.42578125" style="18" customWidth="1"/>
    <col min="1796" max="1800" width="19.7109375" style="18" customWidth="1"/>
    <col min="1801" max="2050" width="11.42578125" style="18"/>
    <col min="2051" max="2051" width="38.42578125" style="18" customWidth="1"/>
    <col min="2052" max="2056" width="19.7109375" style="18" customWidth="1"/>
    <col min="2057" max="2306" width="11.42578125" style="18"/>
    <col min="2307" max="2307" width="38.42578125" style="18" customWidth="1"/>
    <col min="2308" max="2312" width="19.7109375" style="18" customWidth="1"/>
    <col min="2313" max="2562" width="11.42578125" style="18"/>
    <col min="2563" max="2563" width="38.42578125" style="18" customWidth="1"/>
    <col min="2564" max="2568" width="19.7109375" style="18" customWidth="1"/>
    <col min="2569" max="2818" width="11.42578125" style="18"/>
    <col min="2819" max="2819" width="38.42578125" style="18" customWidth="1"/>
    <col min="2820" max="2824" width="19.7109375" style="18" customWidth="1"/>
    <col min="2825" max="3074" width="11.42578125" style="18"/>
    <col min="3075" max="3075" width="38.42578125" style="18" customWidth="1"/>
    <col min="3076" max="3080" width="19.7109375" style="18" customWidth="1"/>
    <col min="3081" max="3330" width="11.42578125" style="18"/>
    <col min="3331" max="3331" width="38.42578125" style="18" customWidth="1"/>
    <col min="3332" max="3336" width="19.7109375" style="18" customWidth="1"/>
    <col min="3337" max="3586" width="11.42578125" style="18"/>
    <col min="3587" max="3587" width="38.42578125" style="18" customWidth="1"/>
    <col min="3588" max="3592" width="19.7109375" style="18" customWidth="1"/>
    <col min="3593" max="3842" width="11.42578125" style="18"/>
    <col min="3843" max="3843" width="38.42578125" style="18" customWidth="1"/>
    <col min="3844" max="3848" width="19.7109375" style="18" customWidth="1"/>
    <col min="3849" max="4098" width="11.42578125" style="18"/>
    <col min="4099" max="4099" width="38.42578125" style="18" customWidth="1"/>
    <col min="4100" max="4104" width="19.7109375" style="18" customWidth="1"/>
    <col min="4105" max="4354" width="11.42578125" style="18"/>
    <col min="4355" max="4355" width="38.42578125" style="18" customWidth="1"/>
    <col min="4356" max="4360" width="19.7109375" style="18" customWidth="1"/>
    <col min="4361" max="4610" width="11.42578125" style="18"/>
    <col min="4611" max="4611" width="38.42578125" style="18" customWidth="1"/>
    <col min="4612" max="4616" width="19.7109375" style="18" customWidth="1"/>
    <col min="4617" max="4866" width="11.42578125" style="18"/>
    <col min="4867" max="4867" width="38.42578125" style="18" customWidth="1"/>
    <col min="4868" max="4872" width="19.7109375" style="18" customWidth="1"/>
    <col min="4873" max="5122" width="11.42578125" style="18"/>
    <col min="5123" max="5123" width="38.42578125" style="18" customWidth="1"/>
    <col min="5124" max="5128" width="19.7109375" style="18" customWidth="1"/>
    <col min="5129" max="5378" width="11.42578125" style="18"/>
    <col min="5379" max="5379" width="38.42578125" style="18" customWidth="1"/>
    <col min="5380" max="5384" width="19.7109375" style="18" customWidth="1"/>
    <col min="5385" max="5634" width="11.42578125" style="18"/>
    <col min="5635" max="5635" width="38.42578125" style="18" customWidth="1"/>
    <col min="5636" max="5640" width="19.7109375" style="18" customWidth="1"/>
    <col min="5641" max="5890" width="11.42578125" style="18"/>
    <col min="5891" max="5891" width="38.42578125" style="18" customWidth="1"/>
    <col min="5892" max="5896" width="19.7109375" style="18" customWidth="1"/>
    <col min="5897" max="6146" width="11.42578125" style="18"/>
    <col min="6147" max="6147" width="38.42578125" style="18" customWidth="1"/>
    <col min="6148" max="6152" width="19.7109375" style="18" customWidth="1"/>
    <col min="6153" max="6402" width="11.42578125" style="18"/>
    <col min="6403" max="6403" width="38.42578125" style="18" customWidth="1"/>
    <col min="6404" max="6408" width="19.7109375" style="18" customWidth="1"/>
    <col min="6409" max="6658" width="11.42578125" style="18"/>
    <col min="6659" max="6659" width="38.42578125" style="18" customWidth="1"/>
    <col min="6660" max="6664" width="19.7109375" style="18" customWidth="1"/>
    <col min="6665" max="6914" width="11.42578125" style="18"/>
    <col min="6915" max="6915" width="38.42578125" style="18" customWidth="1"/>
    <col min="6916" max="6920" width="19.7109375" style="18" customWidth="1"/>
    <col min="6921" max="7170" width="11.42578125" style="18"/>
    <col min="7171" max="7171" width="38.42578125" style="18" customWidth="1"/>
    <col min="7172" max="7176" width="19.7109375" style="18" customWidth="1"/>
    <col min="7177" max="7426" width="11.42578125" style="18"/>
    <col min="7427" max="7427" width="38.42578125" style="18" customWidth="1"/>
    <col min="7428" max="7432" width="19.7109375" style="18" customWidth="1"/>
    <col min="7433" max="7682" width="11.42578125" style="18"/>
    <col min="7683" max="7683" width="38.42578125" style="18" customWidth="1"/>
    <col min="7684" max="7688" width="19.7109375" style="18" customWidth="1"/>
    <col min="7689" max="7938" width="11.42578125" style="18"/>
    <col min="7939" max="7939" width="38.42578125" style="18" customWidth="1"/>
    <col min="7940" max="7944" width="19.7109375" style="18" customWidth="1"/>
    <col min="7945" max="8194" width="11.42578125" style="18"/>
    <col min="8195" max="8195" width="38.42578125" style="18" customWidth="1"/>
    <col min="8196" max="8200" width="19.7109375" style="18" customWidth="1"/>
    <col min="8201" max="8450" width="11.42578125" style="18"/>
    <col min="8451" max="8451" width="38.42578125" style="18" customWidth="1"/>
    <col min="8452" max="8456" width="19.7109375" style="18" customWidth="1"/>
    <col min="8457" max="8706" width="11.42578125" style="18"/>
    <col min="8707" max="8707" width="38.42578125" style="18" customWidth="1"/>
    <col min="8708" max="8712" width="19.7109375" style="18" customWidth="1"/>
    <col min="8713" max="8962" width="11.42578125" style="18"/>
    <col min="8963" max="8963" width="38.42578125" style="18" customWidth="1"/>
    <col min="8964" max="8968" width="19.7109375" style="18" customWidth="1"/>
    <col min="8969" max="9218" width="11.42578125" style="18"/>
    <col min="9219" max="9219" width="38.42578125" style="18" customWidth="1"/>
    <col min="9220" max="9224" width="19.7109375" style="18" customWidth="1"/>
    <col min="9225" max="9474" width="11.42578125" style="18"/>
    <col min="9475" max="9475" width="38.42578125" style="18" customWidth="1"/>
    <col min="9476" max="9480" width="19.7109375" style="18" customWidth="1"/>
    <col min="9481" max="9730" width="11.42578125" style="18"/>
    <col min="9731" max="9731" width="38.42578125" style="18" customWidth="1"/>
    <col min="9732" max="9736" width="19.7109375" style="18" customWidth="1"/>
    <col min="9737" max="9986" width="11.42578125" style="18"/>
    <col min="9987" max="9987" width="38.42578125" style="18" customWidth="1"/>
    <col min="9988" max="9992" width="19.7109375" style="18" customWidth="1"/>
    <col min="9993" max="10242" width="11.42578125" style="18"/>
    <col min="10243" max="10243" width="38.42578125" style="18" customWidth="1"/>
    <col min="10244" max="10248" width="19.7109375" style="18" customWidth="1"/>
    <col min="10249" max="10498" width="11.42578125" style="18"/>
    <col min="10499" max="10499" width="38.42578125" style="18" customWidth="1"/>
    <col min="10500" max="10504" width="19.7109375" style="18" customWidth="1"/>
    <col min="10505" max="10754" width="11.42578125" style="18"/>
    <col min="10755" max="10755" width="38.42578125" style="18" customWidth="1"/>
    <col min="10756" max="10760" width="19.7109375" style="18" customWidth="1"/>
    <col min="10761" max="11010" width="11.42578125" style="18"/>
    <col min="11011" max="11011" width="38.42578125" style="18" customWidth="1"/>
    <col min="11012" max="11016" width="19.7109375" style="18" customWidth="1"/>
    <col min="11017" max="11266" width="11.42578125" style="18"/>
    <col min="11267" max="11267" width="38.42578125" style="18" customWidth="1"/>
    <col min="11268" max="11272" width="19.7109375" style="18" customWidth="1"/>
    <col min="11273" max="11522" width="11.42578125" style="18"/>
    <col min="11523" max="11523" width="38.42578125" style="18" customWidth="1"/>
    <col min="11524" max="11528" width="19.7109375" style="18" customWidth="1"/>
    <col min="11529" max="11778" width="11.42578125" style="18"/>
    <col min="11779" max="11779" width="38.42578125" style="18" customWidth="1"/>
    <col min="11780" max="11784" width="19.7109375" style="18" customWidth="1"/>
    <col min="11785" max="12034" width="11.42578125" style="18"/>
    <col min="12035" max="12035" width="38.42578125" style="18" customWidth="1"/>
    <col min="12036" max="12040" width="19.7109375" style="18" customWidth="1"/>
    <col min="12041" max="12290" width="11.42578125" style="18"/>
    <col min="12291" max="12291" width="38.42578125" style="18" customWidth="1"/>
    <col min="12292" max="12296" width="19.7109375" style="18" customWidth="1"/>
    <col min="12297" max="12546" width="11.42578125" style="18"/>
    <col min="12547" max="12547" width="38.42578125" style="18" customWidth="1"/>
    <col min="12548" max="12552" width="19.7109375" style="18" customWidth="1"/>
    <col min="12553" max="12802" width="11.42578125" style="18"/>
    <col min="12803" max="12803" width="38.42578125" style="18" customWidth="1"/>
    <col min="12804" max="12808" width="19.7109375" style="18" customWidth="1"/>
    <col min="12809" max="13058" width="11.42578125" style="18"/>
    <col min="13059" max="13059" width="38.42578125" style="18" customWidth="1"/>
    <col min="13060" max="13064" width="19.7109375" style="18" customWidth="1"/>
    <col min="13065" max="13314" width="11.42578125" style="18"/>
    <col min="13315" max="13315" width="38.42578125" style="18" customWidth="1"/>
    <col min="13316" max="13320" width="19.7109375" style="18" customWidth="1"/>
    <col min="13321" max="13570" width="11.42578125" style="18"/>
    <col min="13571" max="13571" width="38.42578125" style="18" customWidth="1"/>
    <col min="13572" max="13576" width="19.7109375" style="18" customWidth="1"/>
    <col min="13577" max="13826" width="11.42578125" style="18"/>
    <col min="13827" max="13827" width="38.42578125" style="18" customWidth="1"/>
    <col min="13828" max="13832" width="19.7109375" style="18" customWidth="1"/>
    <col min="13833" max="14082" width="11.42578125" style="18"/>
    <col min="14083" max="14083" width="38.42578125" style="18" customWidth="1"/>
    <col min="14084" max="14088" width="19.7109375" style="18" customWidth="1"/>
    <col min="14089" max="14338" width="11.42578125" style="18"/>
    <col min="14339" max="14339" width="38.42578125" style="18" customWidth="1"/>
    <col min="14340" max="14344" width="19.7109375" style="18" customWidth="1"/>
    <col min="14345" max="14594" width="11.42578125" style="18"/>
    <col min="14595" max="14595" width="38.42578125" style="18" customWidth="1"/>
    <col min="14596" max="14600" width="19.7109375" style="18" customWidth="1"/>
    <col min="14601" max="14850" width="11.42578125" style="18"/>
    <col min="14851" max="14851" width="38.42578125" style="18" customWidth="1"/>
    <col min="14852" max="14856" width="19.7109375" style="18" customWidth="1"/>
    <col min="14857" max="15106" width="11.42578125" style="18"/>
    <col min="15107" max="15107" width="38.42578125" style="18" customWidth="1"/>
    <col min="15108" max="15112" width="19.7109375" style="18" customWidth="1"/>
    <col min="15113" max="15362" width="11.42578125" style="18"/>
    <col min="15363" max="15363" width="38.42578125" style="18" customWidth="1"/>
    <col min="15364" max="15368" width="19.7109375" style="18" customWidth="1"/>
    <col min="15369" max="15618" width="11.42578125" style="18"/>
    <col min="15619" max="15619" width="38.42578125" style="18" customWidth="1"/>
    <col min="15620" max="15624" width="19.7109375" style="18" customWidth="1"/>
    <col min="15625" max="15874" width="11.42578125" style="18"/>
    <col min="15875" max="15875" width="38.42578125" style="18" customWidth="1"/>
    <col min="15876" max="15880" width="19.7109375" style="18" customWidth="1"/>
    <col min="15881" max="16130" width="11.42578125" style="18"/>
    <col min="16131" max="16131" width="38.42578125" style="18" customWidth="1"/>
    <col min="16132" max="16136" width="19.7109375" style="18" customWidth="1"/>
    <col min="16137" max="16384" width="11.42578125" style="18"/>
  </cols>
  <sheetData>
    <row r="1" spans="1:10" ht="18.75" customHeight="1"/>
    <row r="2" spans="1:10" ht="12.75" customHeight="1">
      <c r="B2" s="323" t="s">
        <v>146</v>
      </c>
      <c r="C2" s="323"/>
      <c r="D2" s="323"/>
      <c r="E2" s="323"/>
      <c r="F2" s="323"/>
      <c r="G2" s="323"/>
      <c r="H2" s="223"/>
      <c r="I2" s="222"/>
      <c r="J2" s="222"/>
    </row>
    <row r="3" spans="1:10" ht="18" customHeight="1">
      <c r="B3" s="323"/>
      <c r="C3" s="323"/>
      <c r="D3" s="323"/>
      <c r="E3" s="323"/>
      <c r="F3" s="323"/>
      <c r="G3" s="323"/>
      <c r="H3" s="223"/>
      <c r="I3" s="222"/>
      <c r="J3" s="222"/>
    </row>
    <row r="4" spans="1:10" ht="15.75" customHeight="1">
      <c r="A4" s="223"/>
      <c r="B4" s="323"/>
      <c r="C4" s="323"/>
      <c r="D4" s="323"/>
      <c r="E4" s="323"/>
      <c r="F4" s="323"/>
      <c r="G4" s="323"/>
      <c r="H4" s="223"/>
      <c r="I4" s="222"/>
      <c r="J4" s="222"/>
    </row>
    <row r="5" spans="1:10" ht="22.5" customHeight="1">
      <c r="A5" s="223"/>
      <c r="B5" s="223"/>
      <c r="C5" s="223"/>
      <c r="D5" s="223"/>
      <c r="E5" s="223"/>
      <c r="F5" s="223"/>
      <c r="G5" s="223"/>
      <c r="H5" s="223"/>
      <c r="I5" s="222"/>
      <c r="J5" s="222"/>
    </row>
    <row r="6" spans="1:10" ht="12.75" customHeight="1">
      <c r="A6" s="222"/>
      <c r="B6" s="222"/>
      <c r="C6" s="222"/>
      <c r="D6" s="222"/>
      <c r="E6" s="222"/>
      <c r="F6" s="222"/>
      <c r="G6" s="222"/>
      <c r="H6" s="222"/>
      <c r="I6" s="222"/>
      <c r="J6" s="222"/>
    </row>
    <row r="9" spans="1:10" ht="33" customHeight="1" thickBot="1">
      <c r="B9" s="108" t="s">
        <v>60</v>
      </c>
      <c r="C9" s="109" t="s">
        <v>1</v>
      </c>
      <c r="D9" s="109" t="s">
        <v>2</v>
      </c>
      <c r="E9" s="109" t="s">
        <v>3</v>
      </c>
      <c r="F9" s="109" t="s">
        <v>34</v>
      </c>
      <c r="G9" s="110" t="s">
        <v>17</v>
      </c>
    </row>
    <row r="10" spans="1:10" ht="23.25" customHeight="1">
      <c r="B10" s="226" t="s">
        <v>61</v>
      </c>
      <c r="C10" s="111">
        <v>25</v>
      </c>
      <c r="D10" s="111">
        <v>1</v>
      </c>
      <c r="E10" s="111">
        <v>1</v>
      </c>
      <c r="F10" s="111">
        <v>0</v>
      </c>
      <c r="G10" s="111">
        <f t="shared" ref="G10:G25" si="0">SUM(C10:F10)</f>
        <v>27</v>
      </c>
    </row>
    <row r="11" spans="1:10" ht="22.5" customHeight="1">
      <c r="B11" s="227" t="s">
        <v>62</v>
      </c>
      <c r="C11" s="112">
        <v>70</v>
      </c>
      <c r="D11" s="112">
        <v>0</v>
      </c>
      <c r="E11" s="112">
        <v>3</v>
      </c>
      <c r="F11" s="112">
        <v>0</v>
      </c>
      <c r="G11" s="113">
        <f t="shared" si="0"/>
        <v>73</v>
      </c>
      <c r="H11" s="19"/>
    </row>
    <row r="12" spans="1:10" ht="30" customHeight="1">
      <c r="B12" s="227" t="s">
        <v>63</v>
      </c>
      <c r="C12" s="112">
        <v>66</v>
      </c>
      <c r="D12" s="112">
        <v>1</v>
      </c>
      <c r="E12" s="112">
        <v>3</v>
      </c>
      <c r="F12" s="112">
        <v>0</v>
      </c>
      <c r="G12" s="113">
        <f t="shared" si="0"/>
        <v>70</v>
      </c>
    </row>
    <row r="13" spans="1:10" ht="27.95" customHeight="1">
      <c r="B13" s="227" t="s">
        <v>64</v>
      </c>
      <c r="C13" s="112">
        <v>61</v>
      </c>
      <c r="D13" s="112">
        <v>0</v>
      </c>
      <c r="E13" s="112">
        <v>1</v>
      </c>
      <c r="F13" s="112">
        <v>0</v>
      </c>
      <c r="G13" s="113">
        <f t="shared" si="0"/>
        <v>62</v>
      </c>
    </row>
    <row r="14" spans="1:10" ht="27.95" customHeight="1">
      <c r="B14" s="227" t="s">
        <v>65</v>
      </c>
      <c r="C14" s="112">
        <v>53</v>
      </c>
      <c r="D14" s="112">
        <v>4</v>
      </c>
      <c r="E14" s="112">
        <v>0</v>
      </c>
      <c r="F14" s="112">
        <v>1</v>
      </c>
      <c r="G14" s="113">
        <f t="shared" si="0"/>
        <v>58</v>
      </c>
    </row>
    <row r="15" spans="1:10" ht="27.95" customHeight="1">
      <c r="B15" s="227" t="s">
        <v>66</v>
      </c>
      <c r="C15" s="112">
        <v>48</v>
      </c>
      <c r="D15" s="112">
        <v>0</v>
      </c>
      <c r="E15" s="112">
        <v>0</v>
      </c>
      <c r="F15" s="112">
        <v>0</v>
      </c>
      <c r="G15" s="113">
        <f t="shared" si="0"/>
        <v>48</v>
      </c>
    </row>
    <row r="16" spans="1:10" ht="27.95" customHeight="1">
      <c r="B16" s="227" t="s">
        <v>67</v>
      </c>
      <c r="C16" s="112">
        <v>59</v>
      </c>
      <c r="D16" s="112">
        <v>2</v>
      </c>
      <c r="E16" s="112">
        <v>1</v>
      </c>
      <c r="F16" s="112">
        <v>0</v>
      </c>
      <c r="G16" s="113">
        <f t="shared" si="0"/>
        <v>62</v>
      </c>
    </row>
    <row r="17" spans="2:7" ht="27.95" customHeight="1">
      <c r="B17" s="227" t="s">
        <v>68</v>
      </c>
      <c r="C17" s="112">
        <v>41</v>
      </c>
      <c r="D17" s="112">
        <v>1</v>
      </c>
      <c r="E17" s="112">
        <v>0</v>
      </c>
      <c r="F17" s="112">
        <v>0</v>
      </c>
      <c r="G17" s="113">
        <f t="shared" si="0"/>
        <v>42</v>
      </c>
    </row>
    <row r="18" spans="2:7" ht="27.95" customHeight="1">
      <c r="B18" s="227" t="s">
        <v>69</v>
      </c>
      <c r="C18" s="112">
        <v>25</v>
      </c>
      <c r="D18" s="112">
        <v>1</v>
      </c>
      <c r="E18" s="112">
        <v>0</v>
      </c>
      <c r="F18" s="112">
        <v>0</v>
      </c>
      <c r="G18" s="112">
        <f t="shared" si="0"/>
        <v>26</v>
      </c>
    </row>
    <row r="19" spans="2:7" ht="27.95" customHeight="1">
      <c r="B19" s="227" t="s">
        <v>70</v>
      </c>
      <c r="C19" s="112">
        <v>22</v>
      </c>
      <c r="D19" s="112">
        <v>2</v>
      </c>
      <c r="E19" s="112">
        <v>0</v>
      </c>
      <c r="F19" s="112">
        <v>0</v>
      </c>
      <c r="G19" s="112">
        <f t="shared" si="0"/>
        <v>24</v>
      </c>
    </row>
    <row r="20" spans="2:7" ht="27.95" customHeight="1">
      <c r="B20" s="227" t="s">
        <v>71</v>
      </c>
      <c r="C20" s="112">
        <v>9</v>
      </c>
      <c r="D20" s="112">
        <v>0</v>
      </c>
      <c r="E20" s="112">
        <v>1</v>
      </c>
      <c r="F20" s="112">
        <v>0</v>
      </c>
      <c r="G20" s="112">
        <f t="shared" si="0"/>
        <v>10</v>
      </c>
    </row>
    <row r="21" spans="2:7" ht="27.95" customHeight="1">
      <c r="B21" s="227" t="s">
        <v>72</v>
      </c>
      <c r="C21" s="112">
        <v>16</v>
      </c>
      <c r="D21" s="112">
        <v>0</v>
      </c>
      <c r="E21" s="112">
        <v>0</v>
      </c>
      <c r="F21" s="112">
        <v>0</v>
      </c>
      <c r="G21" s="112">
        <f t="shared" si="0"/>
        <v>16</v>
      </c>
    </row>
    <row r="22" spans="2:7" ht="27.95" customHeight="1">
      <c r="B22" s="227" t="s">
        <v>73</v>
      </c>
      <c r="C22" s="112">
        <v>9</v>
      </c>
      <c r="D22" s="112">
        <v>0</v>
      </c>
      <c r="E22" s="112">
        <v>0</v>
      </c>
      <c r="F22" s="112">
        <v>0</v>
      </c>
      <c r="G22" s="112">
        <f t="shared" si="0"/>
        <v>9</v>
      </c>
    </row>
    <row r="23" spans="2:7" ht="27.95" customHeight="1">
      <c r="B23" s="227" t="s">
        <v>74</v>
      </c>
      <c r="C23" s="112">
        <v>2</v>
      </c>
      <c r="D23" s="112">
        <v>0</v>
      </c>
      <c r="E23" s="112">
        <v>0</v>
      </c>
      <c r="F23" s="112">
        <v>0</v>
      </c>
      <c r="G23" s="112">
        <f t="shared" si="0"/>
        <v>2</v>
      </c>
    </row>
    <row r="24" spans="2:7" ht="27.95" customHeight="1">
      <c r="B24" s="227" t="s">
        <v>75</v>
      </c>
      <c r="C24" s="112">
        <v>1</v>
      </c>
      <c r="D24" s="112">
        <v>0</v>
      </c>
      <c r="E24" s="112">
        <v>0</v>
      </c>
      <c r="F24" s="112">
        <v>0</v>
      </c>
      <c r="G24" s="112">
        <f t="shared" si="0"/>
        <v>1</v>
      </c>
    </row>
    <row r="25" spans="2:7" ht="27.95" customHeight="1">
      <c r="B25" s="227" t="s">
        <v>76</v>
      </c>
      <c r="C25" s="112">
        <v>0</v>
      </c>
      <c r="D25" s="112">
        <v>0</v>
      </c>
      <c r="E25" s="112">
        <v>0</v>
      </c>
      <c r="F25" s="112">
        <v>0</v>
      </c>
      <c r="G25" s="112">
        <f t="shared" si="0"/>
        <v>0</v>
      </c>
    </row>
    <row r="26" spans="2:7" ht="12" customHeight="1" thickBot="1">
      <c r="B26" s="118"/>
      <c r="C26" s="115"/>
      <c r="D26" s="115"/>
      <c r="E26" s="115"/>
      <c r="F26" s="115"/>
      <c r="G26" s="115"/>
    </row>
    <row r="27" spans="2:7" ht="44.25" customHeight="1" thickBot="1">
      <c r="B27" s="230" t="s">
        <v>118</v>
      </c>
      <c r="C27" s="231">
        <f>SUM(C10:C26)</f>
        <v>507</v>
      </c>
      <c r="D27" s="231">
        <f>SUM(D10:D26)</f>
        <v>12</v>
      </c>
      <c r="E27" s="231">
        <f>SUM(E10:E26)</f>
        <v>10</v>
      </c>
      <c r="F27" s="231">
        <f>SUM(F10:F26)</f>
        <v>1</v>
      </c>
      <c r="G27" s="232">
        <f>SUM(C27:F27)</f>
        <v>530</v>
      </c>
    </row>
    <row r="28" spans="2:7" ht="13.5" customHeight="1">
      <c r="B28" s="229"/>
      <c r="C28" s="57"/>
      <c r="D28" s="57"/>
      <c r="E28" s="57"/>
      <c r="F28" s="57"/>
      <c r="G28" s="57"/>
    </row>
    <row r="29" spans="2:7" ht="27" customHeight="1">
      <c r="B29" s="227" t="s">
        <v>77</v>
      </c>
      <c r="C29" s="112">
        <v>0</v>
      </c>
      <c r="D29" s="112">
        <v>0</v>
      </c>
      <c r="E29" s="112">
        <v>0</v>
      </c>
      <c r="F29" s="112">
        <v>0</v>
      </c>
      <c r="G29" s="112">
        <f>Tabla12[[#This Row],[CAIDA DE PERSONA]]+Tabla12[[#This Row],[VOLCADURAS]]+Tabla12[[#This Row],[ATROPELLOS]]+Tabla12[[#This Row],[CHOQUES]]</f>
        <v>0</v>
      </c>
    </row>
    <row r="30" spans="2:7" ht="21" customHeight="1">
      <c r="B30" s="227" t="s">
        <v>78</v>
      </c>
      <c r="C30" s="112">
        <v>0</v>
      </c>
      <c r="D30" s="112">
        <v>0</v>
      </c>
      <c r="E30" s="117">
        <v>0</v>
      </c>
      <c r="F30" s="112">
        <v>0</v>
      </c>
      <c r="G30" s="112">
        <f>Tabla12[[#This Row],[CAIDA DE PERSONA]]+Tabla12[[#This Row],[VOLCADURAS]]+Tabla12[[#This Row],[ATROPELLOS]]+Tabla12[[#This Row],[CHOQUES]]</f>
        <v>0</v>
      </c>
    </row>
    <row r="31" spans="2:7" ht="18.75" customHeight="1">
      <c r="B31" s="227" t="s">
        <v>79</v>
      </c>
      <c r="C31" s="112">
        <v>3</v>
      </c>
      <c r="D31" s="112">
        <v>0</v>
      </c>
      <c r="E31" s="117">
        <v>0</v>
      </c>
      <c r="F31" s="112">
        <v>0</v>
      </c>
      <c r="G31" s="112">
        <f>Tabla12[[#This Row],[CAIDA DE PERSONA]]+Tabla12[[#This Row],[VOLCADURAS]]+Tabla12[[#This Row],[ATROPELLOS]]+Tabla12[[#This Row],[CHOQUES]]</f>
        <v>3</v>
      </c>
    </row>
    <row r="32" spans="2:7" ht="21.75" customHeight="1">
      <c r="B32" s="227" t="s">
        <v>80</v>
      </c>
      <c r="C32" s="112">
        <v>3</v>
      </c>
      <c r="D32" s="112">
        <v>0</v>
      </c>
      <c r="E32" s="112">
        <v>0</v>
      </c>
      <c r="F32" s="112">
        <v>0</v>
      </c>
      <c r="G32" s="112">
        <f>Tabla12[[#This Row],[CAIDA DE PERSONA]]+Tabla12[[#This Row],[VOLCADURAS]]+Tabla12[[#This Row],[ATROPELLOS]]+Tabla12[[#This Row],[CHOQUES]]</f>
        <v>3</v>
      </c>
    </row>
    <row r="33" spans="2:10" ht="9.75" customHeight="1" thickBot="1">
      <c r="B33" s="118"/>
      <c r="C33" s="115"/>
      <c r="D33" s="115"/>
      <c r="E33" s="115"/>
      <c r="F33" s="115"/>
      <c r="G33" s="115"/>
      <c r="J33" s="27"/>
    </row>
    <row r="34" spans="2:10" ht="32.25" customHeight="1" thickBot="1">
      <c r="B34" s="228" t="s">
        <v>81</v>
      </c>
      <c r="C34" s="116">
        <f>SUM(C29:C33)</f>
        <v>6</v>
      </c>
      <c r="D34" s="116">
        <f>SUM(D29:D33)</f>
        <v>0</v>
      </c>
      <c r="E34" s="116">
        <f>SUM(E29:E33)</f>
        <v>0</v>
      </c>
      <c r="F34" s="116">
        <f>SUM(F29:F33)</f>
        <v>0</v>
      </c>
      <c r="G34" s="56">
        <f>SUM(C34:F34)</f>
        <v>6</v>
      </c>
      <c r="J34" s="27"/>
    </row>
    <row r="35" spans="2:10" ht="9.75" customHeight="1" thickBot="1">
      <c r="B35" s="26"/>
      <c r="C35" s="27"/>
      <c r="D35" s="27"/>
      <c r="E35" s="27"/>
      <c r="F35" s="27"/>
      <c r="G35" s="27"/>
      <c r="J35" s="27"/>
    </row>
    <row r="36" spans="2:10" ht="32.25" customHeight="1" thickBot="1">
      <c r="B36" s="225" t="s">
        <v>82</v>
      </c>
      <c r="C36" s="35">
        <v>29</v>
      </c>
      <c r="D36" s="35">
        <v>1</v>
      </c>
      <c r="E36" s="36">
        <v>1</v>
      </c>
      <c r="F36" s="36">
        <v>0</v>
      </c>
      <c r="G36" s="37">
        <f>C36+D36+E36+F36</f>
        <v>31</v>
      </c>
    </row>
    <row r="37" spans="2:10" ht="30.95" customHeight="1">
      <c r="B37" s="225" t="s">
        <v>5</v>
      </c>
      <c r="C37" s="36">
        <f>C34+C27+C36</f>
        <v>542</v>
      </c>
      <c r="D37" s="36">
        <f>D36+D34+D27</f>
        <v>13</v>
      </c>
      <c r="E37" s="36">
        <f>E36+E34+E27</f>
        <v>11</v>
      </c>
      <c r="F37" s="36">
        <f>F36+F34+F27</f>
        <v>1</v>
      </c>
      <c r="G37" s="37">
        <f>C37+D37+E37+F37</f>
        <v>567</v>
      </c>
      <c r="J37" s="34"/>
    </row>
    <row r="38" spans="2:10" ht="21.75" customHeight="1"/>
    <row r="39" spans="2:10" ht="18.75" customHeight="1">
      <c r="C39" s="224"/>
    </row>
    <row r="40" spans="2:10" ht="25.5" customHeight="1"/>
    <row r="41" spans="2:10" ht="18.75" customHeight="1">
      <c r="C41" s="26"/>
      <c r="D41" s="27"/>
      <c r="E41" s="27"/>
      <c r="F41" s="27"/>
      <c r="G41" s="27"/>
      <c r="H41" s="27"/>
    </row>
    <row r="42" spans="2:10" ht="30.95" customHeight="1">
      <c r="D42" s="324" t="s">
        <v>121</v>
      </c>
      <c r="E42" s="324"/>
      <c r="F42" s="324"/>
      <c r="G42" s="324"/>
    </row>
    <row r="43" spans="2:10" ht="30.95" customHeight="1">
      <c r="C43" s="29"/>
      <c r="D43" s="324"/>
      <c r="E43" s="324"/>
      <c r="F43" s="324"/>
      <c r="G43" s="324"/>
      <c r="H43" s="29"/>
    </row>
    <row r="44" spans="2:10" ht="30.95" customHeight="1">
      <c r="C44" s="29"/>
      <c r="D44" s="29"/>
      <c r="E44" s="29"/>
      <c r="F44" s="29"/>
      <c r="G44" s="29"/>
      <c r="H44" s="29"/>
    </row>
    <row r="45" spans="2:10" ht="30.95" customHeight="1">
      <c r="C45" s="30"/>
      <c r="D45" s="30"/>
      <c r="E45" s="30"/>
      <c r="F45" s="30"/>
      <c r="G45" s="30"/>
      <c r="H45" s="30"/>
    </row>
    <row r="46" spans="2:10" ht="30.95" customHeight="1">
      <c r="C46" s="31"/>
      <c r="D46" s="31"/>
      <c r="E46" s="31"/>
      <c r="F46" s="31"/>
      <c r="G46" s="31"/>
      <c r="H46" s="31"/>
    </row>
    <row r="47" spans="2:10" ht="30.95" customHeight="1">
      <c r="C47" s="32"/>
      <c r="D47" s="32"/>
      <c r="E47" s="32"/>
      <c r="F47" s="32"/>
      <c r="G47" s="32"/>
      <c r="H47" s="32"/>
    </row>
    <row r="48" spans="2:10" ht="30.95" customHeight="1">
      <c r="C48" s="26"/>
      <c r="D48" s="27"/>
      <c r="E48" s="27"/>
      <c r="F48" s="27"/>
      <c r="G48" s="27"/>
      <c r="H48" s="27"/>
    </row>
    <row r="49" spans="3:8" ht="30.95" customHeight="1">
      <c r="C49" s="26"/>
      <c r="D49" s="27"/>
      <c r="E49" s="27"/>
      <c r="F49" s="27"/>
      <c r="G49" s="27"/>
      <c r="H49" s="27"/>
    </row>
    <row r="50" spans="3:8" ht="30.95" customHeight="1">
      <c r="C50" s="26"/>
      <c r="D50" s="27"/>
      <c r="E50" s="27"/>
      <c r="F50" s="27"/>
      <c r="G50" s="27"/>
      <c r="H50" s="27"/>
    </row>
    <row r="51" spans="3:8" ht="30.95" customHeight="1">
      <c r="C51" s="26"/>
      <c r="D51" s="27"/>
      <c r="E51" s="27"/>
      <c r="F51" s="27"/>
      <c r="G51" s="27"/>
      <c r="H51" s="27"/>
    </row>
    <row r="52" spans="3:8" ht="30.95" customHeight="1">
      <c r="C52" s="26"/>
      <c r="D52" s="27"/>
      <c r="E52" s="27"/>
      <c r="F52" s="27"/>
      <c r="G52" s="27"/>
      <c r="H52" s="27"/>
    </row>
    <row r="53" spans="3:8" ht="30.95" customHeight="1">
      <c r="C53" s="33"/>
      <c r="D53" s="25"/>
      <c r="E53" s="25"/>
      <c r="F53" s="25"/>
      <c r="G53" s="25"/>
      <c r="H53" s="25"/>
    </row>
    <row r="54" spans="3:8" ht="30.95" customHeight="1">
      <c r="C54" s="26"/>
      <c r="D54" s="27"/>
      <c r="E54" s="27"/>
      <c r="F54" s="27"/>
      <c r="G54" s="27"/>
      <c r="H54" s="27"/>
    </row>
    <row r="55" spans="3:8" ht="30.95" customHeight="1">
      <c r="C55" s="26"/>
      <c r="D55" s="27"/>
      <c r="E55" s="27"/>
      <c r="F55" s="27"/>
      <c r="G55" s="27"/>
      <c r="H55" s="27"/>
    </row>
    <row r="56" spans="3:8" ht="30.95" customHeight="1">
      <c r="C56" s="28"/>
      <c r="D56" s="27"/>
      <c r="E56" s="27"/>
      <c r="F56" s="27"/>
      <c r="G56" s="27"/>
      <c r="H56" s="27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zoomScaleNormal="100" workbookViewId="0">
      <selection activeCell="C13" sqref="C13"/>
    </sheetView>
  </sheetViews>
  <sheetFormatPr baseColWidth="10" defaultRowHeight="12.75"/>
  <cols>
    <col min="1" max="1" width="5.7109375" style="18" customWidth="1"/>
    <col min="2" max="2" width="22.5703125" style="18" customWidth="1"/>
    <col min="3" max="3" width="14.85546875" style="18" customWidth="1"/>
    <col min="4" max="4" width="17.4257812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1" spans="2:7" ht="18" customHeight="1"/>
    <row r="2" spans="2:7" ht="12.75" customHeight="1">
      <c r="B2" s="322" t="s">
        <v>147</v>
      </c>
      <c r="C2" s="322"/>
      <c r="D2" s="322"/>
      <c r="E2" s="322"/>
      <c r="F2" s="322"/>
      <c r="G2" s="223"/>
    </row>
    <row r="3" spans="2:7" ht="12.75" customHeight="1">
      <c r="B3" s="322"/>
      <c r="C3" s="322"/>
      <c r="D3" s="322"/>
      <c r="E3" s="322"/>
      <c r="F3" s="322"/>
      <c r="G3" s="223"/>
    </row>
    <row r="4" spans="2:7" ht="7.5" customHeight="1">
      <c r="B4" s="322"/>
      <c r="C4" s="322"/>
      <c r="D4" s="322"/>
      <c r="E4" s="322"/>
      <c r="F4" s="322"/>
      <c r="G4" s="223"/>
    </row>
    <row r="7" spans="2:7" ht="16.5" customHeight="1"/>
    <row r="8" spans="2:7" ht="1.5" customHeight="1"/>
    <row r="9" spans="2:7" ht="8.25" hidden="1" customHeight="1"/>
    <row r="10" spans="2:7">
      <c r="B10" s="39"/>
      <c r="C10" s="39"/>
      <c r="D10" s="39"/>
      <c r="E10" s="39"/>
      <c r="F10" s="39"/>
      <c r="G10" s="39"/>
    </row>
    <row r="11" spans="2:7" ht="30" customHeight="1">
      <c r="B11" s="119" t="s">
        <v>33</v>
      </c>
      <c r="C11" s="119" t="s">
        <v>1</v>
      </c>
      <c r="D11" s="119" t="s">
        <v>2</v>
      </c>
      <c r="E11" s="119" t="s">
        <v>3</v>
      </c>
      <c r="F11" s="119" t="s">
        <v>34</v>
      </c>
      <c r="G11" s="120" t="s">
        <v>17</v>
      </c>
    </row>
    <row r="12" spans="2:7" ht="27.95" customHeight="1">
      <c r="B12" s="40" t="s">
        <v>35</v>
      </c>
      <c r="C12" s="38">
        <v>7</v>
      </c>
      <c r="D12" s="38">
        <v>0</v>
      </c>
      <c r="E12" s="38">
        <v>0</v>
      </c>
      <c r="F12" s="38">
        <v>0</v>
      </c>
      <c r="G12" s="81">
        <f t="shared" ref="G12:G35" si="0">SUM(C12:F12)</f>
        <v>7</v>
      </c>
    </row>
    <row r="13" spans="2:7" ht="27.95" customHeight="1">
      <c r="B13" s="40" t="s">
        <v>36</v>
      </c>
      <c r="C13" s="38">
        <v>3</v>
      </c>
      <c r="D13" s="38">
        <v>0</v>
      </c>
      <c r="E13" s="38">
        <v>0</v>
      </c>
      <c r="F13" s="38">
        <v>0</v>
      </c>
      <c r="G13" s="81">
        <f t="shared" si="0"/>
        <v>3</v>
      </c>
    </row>
    <row r="14" spans="2:7" ht="27.95" customHeight="1">
      <c r="B14" s="40" t="s">
        <v>37</v>
      </c>
      <c r="C14" s="38">
        <v>4</v>
      </c>
      <c r="D14" s="38">
        <v>0</v>
      </c>
      <c r="E14" s="38">
        <v>1</v>
      </c>
      <c r="F14" s="38">
        <v>0</v>
      </c>
      <c r="G14" s="81">
        <f t="shared" si="0"/>
        <v>5</v>
      </c>
    </row>
    <row r="15" spans="2:7" ht="27.95" customHeight="1">
      <c r="B15" s="40" t="s">
        <v>38</v>
      </c>
      <c r="C15" s="38">
        <v>5</v>
      </c>
      <c r="D15" s="38">
        <v>0</v>
      </c>
      <c r="E15" s="38">
        <v>1</v>
      </c>
      <c r="F15" s="38">
        <v>0</v>
      </c>
      <c r="G15" s="81">
        <f t="shared" si="0"/>
        <v>6</v>
      </c>
    </row>
    <row r="16" spans="2:7" ht="27.95" customHeight="1">
      <c r="B16" s="40" t="s">
        <v>39</v>
      </c>
      <c r="C16" s="38">
        <v>0</v>
      </c>
      <c r="D16" s="38">
        <v>0</v>
      </c>
      <c r="E16" s="38">
        <v>1</v>
      </c>
      <c r="F16" s="38">
        <v>0</v>
      </c>
      <c r="G16" s="81">
        <f t="shared" si="0"/>
        <v>1</v>
      </c>
    </row>
    <row r="17" spans="2:7" ht="27.95" customHeight="1">
      <c r="B17" s="40" t="s">
        <v>40</v>
      </c>
      <c r="C17" s="38">
        <v>1</v>
      </c>
      <c r="D17" s="38">
        <v>0</v>
      </c>
      <c r="E17" s="38">
        <v>0</v>
      </c>
      <c r="F17" s="38">
        <v>0</v>
      </c>
      <c r="G17" s="81">
        <f t="shared" si="0"/>
        <v>1</v>
      </c>
    </row>
    <row r="18" spans="2:7" ht="27.95" customHeight="1">
      <c r="B18" s="40" t="s">
        <v>41</v>
      </c>
      <c r="C18" s="38">
        <v>3</v>
      </c>
      <c r="D18" s="38">
        <v>0</v>
      </c>
      <c r="E18" s="38">
        <v>1</v>
      </c>
      <c r="F18" s="38">
        <v>0</v>
      </c>
      <c r="G18" s="81">
        <f t="shared" si="0"/>
        <v>4</v>
      </c>
    </row>
    <row r="19" spans="2:7" ht="27.95" customHeight="1">
      <c r="B19" s="40" t="s">
        <v>42</v>
      </c>
      <c r="C19" s="38">
        <v>12</v>
      </c>
      <c r="D19" s="38">
        <v>0</v>
      </c>
      <c r="E19" s="38">
        <v>0</v>
      </c>
      <c r="F19" s="38">
        <v>0</v>
      </c>
      <c r="G19" s="81">
        <f t="shared" si="0"/>
        <v>12</v>
      </c>
    </row>
    <row r="20" spans="2:7" ht="27.95" customHeight="1">
      <c r="B20" s="40" t="s">
        <v>43</v>
      </c>
      <c r="C20" s="38">
        <v>13</v>
      </c>
      <c r="D20" s="38">
        <v>4</v>
      </c>
      <c r="E20" s="38">
        <v>1</v>
      </c>
      <c r="F20" s="38">
        <v>0</v>
      </c>
      <c r="G20" s="81">
        <f t="shared" si="0"/>
        <v>18</v>
      </c>
    </row>
    <row r="21" spans="2:7" ht="27.95" customHeight="1">
      <c r="B21" s="40" t="s">
        <v>44</v>
      </c>
      <c r="C21" s="38">
        <v>11</v>
      </c>
      <c r="D21" s="38">
        <v>0</v>
      </c>
      <c r="E21" s="38">
        <v>0</v>
      </c>
      <c r="F21" s="38">
        <v>0</v>
      </c>
      <c r="G21" s="81">
        <f t="shared" si="0"/>
        <v>11</v>
      </c>
    </row>
    <row r="22" spans="2:7" ht="27.95" customHeight="1">
      <c r="B22" s="40" t="s">
        <v>45</v>
      </c>
      <c r="C22" s="38">
        <v>8</v>
      </c>
      <c r="D22" s="38">
        <v>1</v>
      </c>
      <c r="E22" s="38">
        <v>0</v>
      </c>
      <c r="F22" s="38">
        <v>0</v>
      </c>
      <c r="G22" s="79">
        <f t="shared" si="0"/>
        <v>9</v>
      </c>
    </row>
    <row r="23" spans="2:7" ht="27.95" customHeight="1">
      <c r="B23" s="40" t="s">
        <v>46</v>
      </c>
      <c r="C23" s="38">
        <v>10</v>
      </c>
      <c r="D23" s="38">
        <v>0</v>
      </c>
      <c r="E23" s="38">
        <v>0</v>
      </c>
      <c r="F23" s="38">
        <v>0</v>
      </c>
      <c r="G23" s="79">
        <f t="shared" si="0"/>
        <v>10</v>
      </c>
    </row>
    <row r="24" spans="2:7" ht="27.95" customHeight="1">
      <c r="B24" s="40" t="s">
        <v>47</v>
      </c>
      <c r="C24" s="38">
        <v>12</v>
      </c>
      <c r="D24" s="38">
        <v>1</v>
      </c>
      <c r="E24" s="38">
        <v>0</v>
      </c>
      <c r="F24" s="38">
        <v>0</v>
      </c>
      <c r="G24" s="79">
        <f t="shared" si="0"/>
        <v>13</v>
      </c>
    </row>
    <row r="25" spans="2:7" ht="27.95" customHeight="1">
      <c r="B25" s="40" t="s">
        <v>48</v>
      </c>
      <c r="C25" s="38">
        <v>26</v>
      </c>
      <c r="D25" s="38">
        <v>0</v>
      </c>
      <c r="E25" s="38">
        <v>0</v>
      </c>
      <c r="F25" s="38">
        <v>0</v>
      </c>
      <c r="G25" s="79">
        <f t="shared" si="0"/>
        <v>26</v>
      </c>
    </row>
    <row r="26" spans="2:7" ht="27.95" customHeight="1">
      <c r="B26" s="40" t="s">
        <v>49</v>
      </c>
      <c r="C26" s="38">
        <v>20</v>
      </c>
      <c r="D26" s="38">
        <v>0</v>
      </c>
      <c r="E26" s="38">
        <v>0</v>
      </c>
      <c r="F26" s="38">
        <v>0</v>
      </c>
      <c r="G26" s="79">
        <f t="shared" si="0"/>
        <v>20</v>
      </c>
    </row>
    <row r="27" spans="2:7" ht="27.95" customHeight="1">
      <c r="B27" s="40" t="s">
        <v>50</v>
      </c>
      <c r="C27" s="38">
        <v>21</v>
      </c>
      <c r="D27" s="38">
        <v>0</v>
      </c>
      <c r="E27" s="38">
        <v>0</v>
      </c>
      <c r="F27" s="38">
        <v>0</v>
      </c>
      <c r="G27" s="79">
        <f t="shared" si="0"/>
        <v>21</v>
      </c>
    </row>
    <row r="28" spans="2:7" ht="27.95" customHeight="1">
      <c r="B28" s="40" t="s">
        <v>51</v>
      </c>
      <c r="C28" s="38">
        <v>18</v>
      </c>
      <c r="D28" s="38">
        <v>2</v>
      </c>
      <c r="E28" s="38">
        <v>1</v>
      </c>
      <c r="F28" s="38">
        <v>1</v>
      </c>
      <c r="G28" s="79">
        <f t="shared" si="0"/>
        <v>22</v>
      </c>
    </row>
    <row r="29" spans="2:7" ht="27.95" customHeight="1">
      <c r="B29" s="40" t="s">
        <v>52</v>
      </c>
      <c r="C29" s="38">
        <v>21</v>
      </c>
      <c r="D29" s="38">
        <v>0</v>
      </c>
      <c r="E29" s="38">
        <v>1</v>
      </c>
      <c r="F29" s="38">
        <v>0</v>
      </c>
      <c r="G29" s="79">
        <f t="shared" si="0"/>
        <v>22</v>
      </c>
    </row>
    <row r="30" spans="2:7" ht="27.95" customHeight="1">
      <c r="B30" s="40" t="s">
        <v>53</v>
      </c>
      <c r="C30" s="38">
        <v>23</v>
      </c>
      <c r="D30" s="38">
        <v>1</v>
      </c>
      <c r="E30" s="38">
        <v>0</v>
      </c>
      <c r="F30" s="38">
        <v>0</v>
      </c>
      <c r="G30" s="79">
        <f t="shared" si="0"/>
        <v>24</v>
      </c>
    </row>
    <row r="31" spans="2:7" ht="27.95" customHeight="1">
      <c r="B31" s="40" t="s">
        <v>54</v>
      </c>
      <c r="C31" s="38">
        <v>22</v>
      </c>
      <c r="D31" s="38">
        <v>0</v>
      </c>
      <c r="E31" s="38">
        <v>0</v>
      </c>
      <c r="F31" s="38">
        <v>0</v>
      </c>
      <c r="G31" s="81">
        <f t="shared" si="0"/>
        <v>22</v>
      </c>
    </row>
    <row r="32" spans="2:7" ht="27.95" customHeight="1">
      <c r="B32" s="40" t="s">
        <v>55</v>
      </c>
      <c r="C32" s="38">
        <v>18</v>
      </c>
      <c r="D32" s="38">
        <v>1</v>
      </c>
      <c r="E32" s="38">
        <v>1</v>
      </c>
      <c r="F32" s="38">
        <v>0</v>
      </c>
      <c r="G32" s="81">
        <f t="shared" si="0"/>
        <v>20</v>
      </c>
    </row>
    <row r="33" spans="2:7" ht="27.95" customHeight="1">
      <c r="B33" s="40" t="s">
        <v>56</v>
      </c>
      <c r="C33" s="38">
        <v>16</v>
      </c>
      <c r="D33" s="38">
        <v>1</v>
      </c>
      <c r="E33" s="38">
        <v>1</v>
      </c>
      <c r="F33" s="38">
        <v>0</v>
      </c>
      <c r="G33" s="81">
        <f t="shared" si="0"/>
        <v>18</v>
      </c>
    </row>
    <row r="34" spans="2:7" ht="27.95" customHeight="1">
      <c r="B34" s="40" t="s">
        <v>57</v>
      </c>
      <c r="C34" s="38">
        <v>7</v>
      </c>
      <c r="D34" s="38">
        <v>0</v>
      </c>
      <c r="E34" s="38">
        <v>0</v>
      </c>
      <c r="F34" s="38">
        <v>0</v>
      </c>
      <c r="G34" s="81">
        <f t="shared" si="0"/>
        <v>7</v>
      </c>
    </row>
    <row r="35" spans="2:7" ht="27.95" customHeight="1">
      <c r="B35" s="41" t="s">
        <v>58</v>
      </c>
      <c r="C35" s="38">
        <v>7</v>
      </c>
      <c r="D35" s="38">
        <v>1</v>
      </c>
      <c r="E35" s="38">
        <v>0</v>
      </c>
      <c r="F35" s="38">
        <v>0</v>
      </c>
      <c r="G35" s="81">
        <f t="shared" si="0"/>
        <v>8</v>
      </c>
    </row>
    <row r="36" spans="2:7" s="47" customFormat="1" ht="5.25" customHeight="1" thickBot="1">
      <c r="B36" s="114"/>
      <c r="C36" s="115"/>
      <c r="D36" s="115"/>
      <c r="E36" s="115"/>
      <c r="F36" s="115"/>
      <c r="G36" s="121" t="s">
        <v>59</v>
      </c>
    </row>
    <row r="37" spans="2:7" ht="27.95" customHeight="1" thickTop="1">
      <c r="B37" s="42" t="s">
        <v>5</v>
      </c>
      <c r="C37" s="43">
        <f>SUM(C12:C36)</f>
        <v>288</v>
      </c>
      <c r="D37" s="43">
        <f>SUM(D12:D36)</f>
        <v>12</v>
      </c>
      <c r="E37" s="43">
        <f>SUM(E12:E36)</f>
        <v>9</v>
      </c>
      <c r="F37" s="43">
        <f>SUM(F12:F35)</f>
        <v>1</v>
      </c>
      <c r="G37" s="44">
        <f>SUM(C37:F37)</f>
        <v>310</v>
      </c>
    </row>
    <row r="38" spans="2:7" ht="27.95" customHeight="1">
      <c r="B38" s="24"/>
      <c r="C38" s="25"/>
      <c r="D38" s="25"/>
      <c r="E38" s="25"/>
      <c r="F38" s="25"/>
      <c r="G38" s="27"/>
    </row>
    <row r="39" spans="2:7" ht="27.95" customHeight="1">
      <c r="B39" s="24"/>
      <c r="C39" s="214"/>
      <c r="D39" s="214"/>
      <c r="E39" s="214"/>
      <c r="F39" s="214"/>
      <c r="G39" s="27"/>
    </row>
    <row r="40" spans="2:7" ht="27.95" customHeight="1">
      <c r="B40" s="26"/>
      <c r="C40" s="27"/>
      <c r="D40" s="27"/>
      <c r="E40" s="27"/>
      <c r="F40" s="27"/>
      <c r="G40" s="27"/>
    </row>
    <row r="41" spans="2:7" ht="8.25" customHeight="1">
      <c r="B41" s="24"/>
      <c r="C41" s="24"/>
      <c r="D41" s="24"/>
      <c r="E41" s="25"/>
      <c r="F41" s="25"/>
      <c r="G41" s="27"/>
    </row>
    <row r="42" spans="2:7" ht="35.25" customHeight="1">
      <c r="B42" s="26"/>
      <c r="C42" s="27"/>
      <c r="D42" s="27"/>
      <c r="E42" s="27"/>
      <c r="F42" s="27"/>
      <c r="G42" s="27"/>
    </row>
    <row r="43" spans="2:7" ht="30.95" customHeight="1">
      <c r="B43" s="26"/>
      <c r="C43" s="27"/>
      <c r="D43" s="27"/>
      <c r="E43" s="27"/>
      <c r="F43" s="27"/>
      <c r="G43" s="27"/>
    </row>
    <row r="44" spans="2:7" ht="30.95" customHeight="1">
      <c r="B44" s="28"/>
      <c r="C44" s="27"/>
      <c r="D44" s="27"/>
      <c r="E44" s="27"/>
      <c r="F44" s="27"/>
      <c r="G44" s="27"/>
    </row>
    <row r="45" spans="2:7" ht="30.95" customHeight="1">
      <c r="B45" s="29"/>
      <c r="C45" s="29"/>
      <c r="D45" s="29"/>
      <c r="E45" s="29"/>
      <c r="F45" s="29"/>
      <c r="G45" s="27"/>
    </row>
    <row r="46" spans="2:7" ht="30.95" customHeight="1">
      <c r="B46" s="29"/>
      <c r="C46" s="29"/>
      <c r="D46" s="29"/>
      <c r="E46" s="29"/>
      <c r="F46" s="29"/>
      <c r="G46" s="27"/>
    </row>
    <row r="47" spans="2:7" ht="30.95" customHeight="1">
      <c r="B47" s="30"/>
      <c r="C47" s="30"/>
      <c r="D47" s="30"/>
      <c r="E47" s="30"/>
      <c r="F47" s="30"/>
      <c r="G47" s="27"/>
    </row>
    <row r="48" spans="2:7" ht="30.95" customHeight="1">
      <c r="B48" s="31"/>
      <c r="C48" s="31"/>
      <c r="D48" s="31"/>
      <c r="E48" s="31"/>
      <c r="F48" s="31"/>
      <c r="G48" s="27"/>
    </row>
    <row r="49" spans="2:7" ht="30.95" customHeight="1">
      <c r="B49" s="32"/>
      <c r="C49" s="32"/>
      <c r="D49" s="32"/>
      <c r="E49" s="32"/>
      <c r="F49" s="32"/>
      <c r="G49" s="27"/>
    </row>
    <row r="50" spans="2:7" ht="30.95" customHeight="1">
      <c r="B50" s="26"/>
      <c r="C50" s="27"/>
      <c r="D50" s="27"/>
      <c r="E50" s="27"/>
      <c r="F50" s="27"/>
      <c r="G50" s="27"/>
    </row>
    <row r="51" spans="2:7" ht="30.95" customHeight="1">
      <c r="B51" s="26"/>
      <c r="C51" s="27"/>
      <c r="D51" s="27"/>
      <c r="E51" s="27"/>
      <c r="F51" s="27"/>
      <c r="G51" s="27"/>
    </row>
    <row r="52" spans="2:7" ht="30.95" customHeight="1">
      <c r="B52" s="26"/>
      <c r="C52" s="27"/>
      <c r="D52" s="27"/>
      <c r="E52" s="27"/>
      <c r="F52" s="27"/>
      <c r="G52" s="27"/>
    </row>
    <row r="53" spans="2:7" ht="30.95" customHeight="1">
      <c r="B53" s="26"/>
      <c r="C53" s="27"/>
      <c r="D53" s="27"/>
      <c r="E53" s="27"/>
      <c r="F53" s="27"/>
      <c r="G53" s="27"/>
    </row>
    <row r="54" spans="2:7" ht="30.95" customHeight="1">
      <c r="B54" s="26"/>
      <c r="C54" s="27"/>
      <c r="D54" s="27"/>
      <c r="E54" s="27"/>
      <c r="F54" s="27"/>
      <c r="G54" s="27"/>
    </row>
    <row r="55" spans="2:7" ht="30.95" customHeight="1">
      <c r="B55" s="33"/>
      <c r="C55" s="25"/>
      <c r="D55" s="25"/>
      <c r="E55" s="25"/>
      <c r="F55" s="25"/>
      <c r="G55" s="27"/>
    </row>
    <row r="56" spans="2:7" ht="30.95" customHeight="1">
      <c r="B56" s="26"/>
      <c r="C56" s="27"/>
      <c r="D56" s="27"/>
      <c r="E56" s="27"/>
      <c r="F56" s="27"/>
      <c r="G56" s="27"/>
    </row>
    <row r="57" spans="2:7" ht="30.95" customHeight="1">
      <c r="B57" s="26"/>
      <c r="C57" s="27"/>
      <c r="D57" s="27"/>
      <c r="E57" s="27"/>
      <c r="F57" s="27"/>
      <c r="G57" s="27"/>
    </row>
    <row r="58" spans="2:7" ht="30.95" customHeight="1">
      <c r="B58" s="28"/>
      <c r="C58" s="27"/>
      <c r="D58" s="27"/>
      <c r="E58" s="27"/>
      <c r="F58" s="27"/>
      <c r="G58" s="27"/>
    </row>
    <row r="59" spans="2:7" ht="15">
      <c r="B59" s="45"/>
      <c r="C59" s="45"/>
      <c r="D59" s="45"/>
      <c r="E59" s="45"/>
      <c r="F59" s="45"/>
      <c r="G59" s="27"/>
    </row>
    <row r="60" spans="2:7" ht="15">
      <c r="B60" s="45"/>
      <c r="C60" s="45"/>
      <c r="D60" s="45"/>
      <c r="E60" s="45"/>
      <c r="F60" s="45"/>
      <c r="G60" s="27"/>
    </row>
    <row r="61" spans="2:7" ht="15">
      <c r="B61" s="45"/>
      <c r="C61" s="45"/>
      <c r="D61" s="45"/>
      <c r="E61" s="45"/>
      <c r="F61" s="45"/>
      <c r="G61" s="27"/>
    </row>
    <row r="62" spans="2:7" ht="15">
      <c r="B62" s="45"/>
      <c r="C62" s="45"/>
      <c r="D62" s="45"/>
      <c r="E62" s="45"/>
      <c r="F62" s="45"/>
      <c r="G62" s="27"/>
    </row>
    <row r="63" spans="2:7" ht="15">
      <c r="B63" s="45"/>
      <c r="C63" s="45"/>
      <c r="D63" s="45"/>
      <c r="E63" s="45"/>
      <c r="F63" s="45"/>
      <c r="G63" s="27"/>
    </row>
    <row r="64" spans="2:7" ht="15">
      <c r="B64" s="45"/>
      <c r="C64" s="45"/>
      <c r="D64" s="45"/>
      <c r="E64" s="45"/>
      <c r="F64" s="45"/>
      <c r="G64" s="27"/>
    </row>
    <row r="65" spans="2:7" ht="15">
      <c r="B65" s="45"/>
      <c r="C65" s="45"/>
      <c r="D65" s="45"/>
      <c r="E65" s="45"/>
      <c r="F65" s="45"/>
      <c r="G65" s="27"/>
    </row>
    <row r="66" spans="2:7" ht="15">
      <c r="B66" s="45"/>
      <c r="C66" s="45"/>
      <c r="D66" s="45"/>
      <c r="E66" s="45"/>
      <c r="F66" s="45"/>
      <c r="G66" s="27"/>
    </row>
    <row r="67" spans="2:7" ht="15">
      <c r="B67" s="45"/>
      <c r="C67" s="45"/>
      <c r="D67" s="45"/>
      <c r="E67" s="45"/>
      <c r="F67" s="45"/>
      <c r="G67" s="27"/>
    </row>
    <row r="68" spans="2:7" ht="15">
      <c r="B68" s="45"/>
      <c r="C68" s="45"/>
      <c r="D68" s="45"/>
      <c r="E68" s="45"/>
      <c r="F68" s="45"/>
      <c r="G68" s="27"/>
    </row>
    <row r="69" spans="2:7" ht="15">
      <c r="B69" s="45"/>
      <c r="C69" s="45"/>
      <c r="D69" s="45"/>
      <c r="E69" s="45"/>
      <c r="F69" s="45"/>
      <c r="G69" s="27"/>
    </row>
    <row r="70" spans="2:7" ht="15">
      <c r="B70" s="45"/>
      <c r="C70" s="45"/>
      <c r="D70" s="45"/>
      <c r="E70" s="45"/>
      <c r="F70" s="45"/>
      <c r="G70" s="27"/>
    </row>
    <row r="71" spans="2:7" ht="15">
      <c r="B71" s="45"/>
      <c r="C71" s="45"/>
      <c r="D71" s="45"/>
      <c r="E71" s="45"/>
      <c r="F71" s="45"/>
      <c r="G71" s="27"/>
    </row>
    <row r="72" spans="2:7" ht="15">
      <c r="B72" s="45"/>
      <c r="C72" s="45"/>
      <c r="D72" s="45"/>
      <c r="E72" s="45"/>
      <c r="F72" s="45"/>
      <c r="G72" s="27"/>
    </row>
    <row r="73" spans="2:7" ht="15">
      <c r="B73" s="45"/>
      <c r="C73" s="45"/>
      <c r="D73" s="45"/>
      <c r="E73" s="45"/>
      <c r="F73" s="45"/>
      <c r="G73" s="27"/>
    </row>
    <row r="74" spans="2:7" ht="15">
      <c r="B74" s="45"/>
      <c r="C74" s="45"/>
      <c r="D74" s="45"/>
      <c r="E74" s="45"/>
      <c r="F74" s="45"/>
      <c r="G74" s="27"/>
    </row>
    <row r="75" spans="2:7" ht="15">
      <c r="B75" s="45"/>
      <c r="C75" s="45"/>
      <c r="D75" s="45"/>
      <c r="E75" s="45"/>
      <c r="F75" s="45"/>
      <c r="G75" s="27"/>
    </row>
    <row r="76" spans="2:7" ht="15">
      <c r="B76" s="45"/>
      <c r="C76" s="45"/>
      <c r="D76" s="45"/>
      <c r="E76" s="45"/>
      <c r="F76" s="45"/>
      <c r="G76" s="27"/>
    </row>
    <row r="77" spans="2:7" ht="15">
      <c r="B77" s="45"/>
      <c r="C77" s="45"/>
      <c r="D77" s="45"/>
      <c r="E77" s="45"/>
      <c r="F77" s="45"/>
      <c r="G77" s="27"/>
    </row>
    <row r="78" spans="2:7" ht="15">
      <c r="B78" s="45"/>
      <c r="C78" s="45"/>
      <c r="D78" s="45"/>
      <c r="E78" s="45"/>
      <c r="F78" s="45"/>
      <c r="G78" s="27"/>
    </row>
    <row r="79" spans="2:7" ht="15">
      <c r="B79" s="45"/>
      <c r="C79" s="45"/>
      <c r="D79" s="45"/>
      <c r="E79" s="45"/>
      <c r="F79" s="45"/>
      <c r="G79" s="27"/>
    </row>
    <row r="80" spans="2:7" ht="15">
      <c r="B80" s="45"/>
      <c r="C80" s="45"/>
      <c r="D80" s="45"/>
      <c r="E80" s="45"/>
      <c r="F80" s="45"/>
      <c r="G80" s="27"/>
    </row>
    <row r="81" spans="2:7" ht="15">
      <c r="B81" s="45"/>
      <c r="C81" s="45"/>
      <c r="D81" s="45"/>
      <c r="E81" s="45"/>
      <c r="F81" s="45"/>
      <c r="G81" s="27"/>
    </row>
    <row r="82" spans="2:7" ht="15">
      <c r="B82" s="45"/>
      <c r="C82" s="45"/>
      <c r="D82" s="45"/>
      <c r="E82" s="45"/>
      <c r="F82" s="45"/>
      <c r="G82" s="27"/>
    </row>
    <row r="83" spans="2:7" ht="15">
      <c r="B83" s="45"/>
      <c r="C83" s="45"/>
      <c r="D83" s="45"/>
      <c r="E83" s="45"/>
      <c r="F83" s="45"/>
      <c r="G83" s="27"/>
    </row>
    <row r="84" spans="2:7" ht="15">
      <c r="B84" s="45"/>
      <c r="C84" s="45"/>
      <c r="D84" s="45"/>
      <c r="E84" s="45"/>
      <c r="F84" s="45"/>
      <c r="G84" s="27"/>
    </row>
    <row r="85" spans="2:7" ht="15">
      <c r="B85" s="45"/>
      <c r="C85" s="45"/>
      <c r="D85" s="45"/>
      <c r="E85" s="45"/>
      <c r="F85" s="45"/>
      <c r="G85" s="27"/>
    </row>
    <row r="86" spans="2:7" ht="15">
      <c r="B86" s="45"/>
      <c r="C86" s="45"/>
      <c r="D86" s="45"/>
      <c r="E86" s="45"/>
      <c r="F86" s="45"/>
      <c r="G86" s="27"/>
    </row>
    <row r="87" spans="2:7" ht="15.75">
      <c r="B87" s="45"/>
      <c r="C87" s="45"/>
      <c r="D87" s="45"/>
      <c r="E87" s="45"/>
      <c r="F87" s="45"/>
      <c r="G87" s="46"/>
    </row>
    <row r="88" spans="2:7" ht="15.75">
      <c r="B88" s="45"/>
      <c r="C88" s="45"/>
      <c r="D88" s="45"/>
      <c r="E88" s="45"/>
      <c r="F88" s="45"/>
      <c r="G88" s="25"/>
    </row>
    <row r="89" spans="2:7" ht="15">
      <c r="B89" s="45"/>
      <c r="C89" s="45"/>
      <c r="D89" s="45"/>
      <c r="E89" s="45"/>
      <c r="F89" s="45"/>
      <c r="G89" s="27"/>
    </row>
    <row r="90" spans="2:7" ht="15.75">
      <c r="B90" s="45"/>
      <c r="C90" s="45"/>
      <c r="D90" s="45"/>
      <c r="E90" s="45"/>
      <c r="F90" s="45"/>
      <c r="G90" s="25"/>
    </row>
    <row r="91" spans="2:7" ht="15">
      <c r="B91" s="45"/>
      <c r="C91" s="45"/>
      <c r="D91" s="45"/>
      <c r="E91" s="45"/>
      <c r="F91" s="45"/>
      <c r="G91" s="27"/>
    </row>
    <row r="92" spans="2:7" ht="15">
      <c r="B92" s="45"/>
      <c r="C92" s="45"/>
      <c r="D92" s="45"/>
      <c r="E92" s="45"/>
      <c r="F92" s="45"/>
      <c r="G92" s="27"/>
    </row>
    <row r="93" spans="2:7" ht="15">
      <c r="B93" s="45"/>
      <c r="C93" s="45"/>
      <c r="D93" s="45"/>
      <c r="E93" s="45"/>
      <c r="F93" s="45"/>
      <c r="G93" s="27"/>
    </row>
    <row r="94" spans="2:7">
      <c r="B94" s="45"/>
      <c r="C94" s="45"/>
      <c r="D94" s="45"/>
      <c r="E94" s="45"/>
      <c r="F94" s="45"/>
      <c r="G94" s="29"/>
    </row>
    <row r="95" spans="2:7">
      <c r="B95" s="45"/>
      <c r="C95" s="45"/>
      <c r="D95" s="45"/>
      <c r="E95" s="45"/>
      <c r="F95" s="45"/>
      <c r="G95" s="29"/>
    </row>
    <row r="96" spans="2:7" ht="15.75">
      <c r="B96" s="45"/>
      <c r="C96" s="45"/>
      <c r="D96" s="45"/>
      <c r="E96" s="45"/>
      <c r="F96" s="45"/>
      <c r="G96" s="30"/>
    </row>
    <row r="97" spans="2:7">
      <c r="B97" s="45"/>
      <c r="C97" s="45"/>
      <c r="D97" s="45"/>
      <c r="E97" s="45"/>
      <c r="F97" s="45"/>
      <c r="G97" s="31"/>
    </row>
    <row r="98" spans="2:7" ht="15">
      <c r="B98" s="45"/>
      <c r="C98" s="45"/>
      <c r="D98" s="45"/>
      <c r="E98" s="45"/>
      <c r="F98" s="45"/>
      <c r="G98" s="32"/>
    </row>
    <row r="99" spans="2:7" ht="15">
      <c r="B99" s="45"/>
      <c r="C99" s="45"/>
      <c r="D99" s="45"/>
      <c r="E99" s="45"/>
      <c r="F99" s="45"/>
      <c r="G99" s="27"/>
    </row>
    <row r="100" spans="2:7" ht="15">
      <c r="G100" s="27"/>
    </row>
    <row r="101" spans="2:7" ht="15">
      <c r="G101" s="27"/>
    </row>
    <row r="102" spans="2:7" ht="15">
      <c r="G102" s="27"/>
    </row>
    <row r="103" spans="2:7" ht="15">
      <c r="G103" s="27"/>
    </row>
    <row r="104" spans="2:7" ht="15.75">
      <c r="G104" s="25"/>
    </row>
    <row r="105" spans="2:7" ht="15">
      <c r="G105" s="27"/>
    </row>
    <row r="106" spans="2:7" ht="15">
      <c r="G106" s="27"/>
    </row>
    <row r="107" spans="2:7" ht="15">
      <c r="G107" s="27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28" zoomScaleNormal="100" workbookViewId="0">
      <selection activeCell="C13" sqref="C13"/>
    </sheetView>
  </sheetViews>
  <sheetFormatPr baseColWidth="10" defaultRowHeight="12.75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3" spans="2:7">
      <c r="B3" s="318" t="s">
        <v>148</v>
      </c>
      <c r="C3" s="318"/>
      <c r="D3" s="318"/>
      <c r="E3" s="318"/>
      <c r="F3" s="318"/>
      <c r="G3" s="318"/>
    </row>
    <row r="4" spans="2:7">
      <c r="B4" s="318"/>
      <c r="C4" s="318"/>
      <c r="D4" s="318"/>
      <c r="E4" s="318"/>
      <c r="F4" s="318"/>
      <c r="G4" s="318"/>
    </row>
    <row r="5" spans="2:7">
      <c r="B5" s="318"/>
      <c r="C5" s="318"/>
      <c r="D5" s="318"/>
      <c r="E5" s="318"/>
      <c r="F5" s="318"/>
      <c r="G5" s="318"/>
    </row>
    <row r="8" spans="2:7" ht="8.25" customHeight="1" thickBot="1"/>
    <row r="9" spans="2:7" ht="30" customHeight="1" thickBot="1">
      <c r="B9" s="326" t="s">
        <v>170</v>
      </c>
      <c r="C9" s="327"/>
      <c r="D9" s="327"/>
      <c r="E9" s="327"/>
      <c r="F9" s="327"/>
      <c r="G9" s="328"/>
    </row>
    <row r="10" spans="2:7">
      <c r="B10" s="39"/>
      <c r="C10" s="39"/>
      <c r="D10" s="39"/>
      <c r="E10" s="39"/>
      <c r="F10" s="39"/>
      <c r="G10" s="39"/>
    </row>
    <row r="11" spans="2:7" ht="40.5" customHeight="1">
      <c r="B11" s="122" t="s">
        <v>33</v>
      </c>
      <c r="C11" s="122" t="s">
        <v>112</v>
      </c>
    </row>
    <row r="12" spans="2:7" ht="27.95" customHeight="1">
      <c r="B12" s="40" t="s">
        <v>35</v>
      </c>
      <c r="C12" s="38">
        <v>2</v>
      </c>
    </row>
    <row r="13" spans="2:7" ht="27.95" customHeight="1">
      <c r="B13" s="40" t="s">
        <v>36</v>
      </c>
      <c r="C13" s="38">
        <v>0</v>
      </c>
    </row>
    <row r="14" spans="2:7" ht="27.95" customHeight="1">
      <c r="B14" s="40" t="s">
        <v>37</v>
      </c>
      <c r="C14" s="80">
        <v>3</v>
      </c>
    </row>
    <row r="15" spans="2:7" ht="27.95" customHeight="1">
      <c r="B15" s="40" t="s">
        <v>38</v>
      </c>
      <c r="C15" s="80">
        <v>4</v>
      </c>
    </row>
    <row r="16" spans="2:7" ht="27.95" customHeight="1">
      <c r="B16" s="40" t="s">
        <v>39</v>
      </c>
      <c r="C16" s="38">
        <v>1</v>
      </c>
    </row>
    <row r="17" spans="2:3" ht="27.95" customHeight="1">
      <c r="B17" s="40" t="s">
        <v>40</v>
      </c>
      <c r="C17" s="38">
        <v>0</v>
      </c>
    </row>
    <row r="18" spans="2:3" ht="27.95" customHeight="1">
      <c r="B18" s="40" t="s">
        <v>41</v>
      </c>
      <c r="C18" s="38">
        <v>1</v>
      </c>
    </row>
    <row r="19" spans="2:3" ht="27.95" customHeight="1">
      <c r="B19" s="40" t="s">
        <v>42</v>
      </c>
      <c r="C19" s="38">
        <v>0</v>
      </c>
    </row>
    <row r="20" spans="2:3" ht="27.95" customHeight="1">
      <c r="B20" s="40" t="s">
        <v>43</v>
      </c>
      <c r="C20" s="38">
        <v>1</v>
      </c>
    </row>
    <row r="21" spans="2:3" ht="27.95" customHeight="1">
      <c r="B21" s="40" t="s">
        <v>44</v>
      </c>
      <c r="C21" s="38">
        <v>0</v>
      </c>
    </row>
    <row r="22" spans="2:3" ht="27.95" customHeight="1">
      <c r="B22" s="40" t="s">
        <v>45</v>
      </c>
      <c r="C22" s="38">
        <v>1</v>
      </c>
    </row>
    <row r="23" spans="2:3" ht="27.95" customHeight="1">
      <c r="B23" s="40" t="s">
        <v>46</v>
      </c>
      <c r="C23" s="38">
        <v>0</v>
      </c>
    </row>
    <row r="24" spans="2:3" ht="27.95" customHeight="1">
      <c r="B24" s="40" t="s">
        <v>47</v>
      </c>
      <c r="C24" s="38">
        <v>0</v>
      </c>
    </row>
    <row r="25" spans="2:3" ht="27.95" customHeight="1">
      <c r="B25" s="40" t="s">
        <v>48</v>
      </c>
      <c r="C25" s="38">
        <v>1</v>
      </c>
    </row>
    <row r="26" spans="2:3" ht="27.95" customHeight="1">
      <c r="B26" s="40" t="s">
        <v>49</v>
      </c>
      <c r="C26" s="38">
        <v>0</v>
      </c>
    </row>
    <row r="27" spans="2:3" ht="27.95" customHeight="1">
      <c r="B27" s="40" t="s">
        <v>50</v>
      </c>
      <c r="C27" s="38">
        <v>1</v>
      </c>
    </row>
    <row r="28" spans="2:3" ht="27.95" customHeight="1">
      <c r="B28" s="40" t="s">
        <v>51</v>
      </c>
      <c r="C28" s="38">
        <v>0</v>
      </c>
    </row>
    <row r="29" spans="2:3" ht="27.95" customHeight="1">
      <c r="B29" s="40" t="s">
        <v>52</v>
      </c>
      <c r="C29" s="38">
        <v>1</v>
      </c>
    </row>
    <row r="30" spans="2:3" ht="27.95" customHeight="1">
      <c r="B30" s="40" t="s">
        <v>53</v>
      </c>
      <c r="C30" s="38">
        <v>1</v>
      </c>
    </row>
    <row r="31" spans="2:3" ht="27.95" customHeight="1">
      <c r="B31" s="40" t="s">
        <v>54</v>
      </c>
      <c r="C31" s="38">
        <v>3</v>
      </c>
    </row>
    <row r="32" spans="2:3" ht="27.95" customHeight="1">
      <c r="B32" s="40" t="s">
        <v>55</v>
      </c>
      <c r="C32" s="38">
        <v>0</v>
      </c>
    </row>
    <row r="33" spans="2:9" ht="27.95" customHeight="1">
      <c r="B33" s="40" t="s">
        <v>56</v>
      </c>
      <c r="C33" s="80">
        <v>3</v>
      </c>
    </row>
    <row r="34" spans="2:9" ht="27.95" customHeight="1">
      <c r="B34" s="40" t="s">
        <v>57</v>
      </c>
      <c r="C34" s="38">
        <v>3</v>
      </c>
    </row>
    <row r="35" spans="2:9" ht="27.95" customHeight="1">
      <c r="B35" s="41" t="s">
        <v>58</v>
      </c>
      <c r="C35" s="38">
        <v>3</v>
      </c>
    </row>
    <row r="36" spans="2:9" s="47" customFormat="1" ht="12.75" customHeight="1" thickBot="1">
      <c r="B36" s="177"/>
      <c r="C36" s="178"/>
    </row>
    <row r="37" spans="2:9" ht="27.95" customHeight="1" thickTop="1">
      <c r="B37" s="179" t="s">
        <v>5</v>
      </c>
      <c r="C37" s="201">
        <f>SUM(C12:C36)</f>
        <v>29</v>
      </c>
    </row>
    <row r="38" spans="2:9" ht="27.95" customHeight="1">
      <c r="B38" s="24"/>
      <c r="C38" s="25"/>
      <c r="D38" s="25"/>
      <c r="E38" s="25"/>
      <c r="F38" s="25"/>
      <c r="G38" s="27"/>
    </row>
    <row r="39" spans="2:9" ht="27.95" customHeight="1">
      <c r="B39" s="26"/>
      <c r="C39" s="27"/>
      <c r="D39" s="27"/>
      <c r="E39" s="27"/>
      <c r="F39" s="27"/>
      <c r="G39" s="27"/>
    </row>
    <row r="40" spans="2:9" ht="14.25" customHeight="1">
      <c r="B40" s="24"/>
      <c r="C40" s="24"/>
      <c r="D40" s="24"/>
      <c r="E40" s="25"/>
      <c r="F40" s="25"/>
      <c r="G40" s="27"/>
    </row>
    <row r="41" spans="2:9" ht="15" customHeight="1">
      <c r="B41" s="26"/>
      <c r="C41" s="27"/>
      <c r="D41" s="27"/>
      <c r="E41" s="27"/>
      <c r="F41" s="27"/>
      <c r="G41" s="27"/>
    </row>
    <row r="42" spans="2:9" ht="30.95" customHeight="1">
      <c r="B42" s="26"/>
      <c r="C42" s="27"/>
      <c r="D42" s="27"/>
      <c r="E42" s="27"/>
      <c r="F42" s="27"/>
      <c r="G42" s="27"/>
    </row>
    <row r="43" spans="2:9" ht="30.95" customHeight="1">
      <c r="B43" s="325" t="s">
        <v>171</v>
      </c>
      <c r="C43" s="325"/>
      <c r="D43" s="325"/>
      <c r="E43" s="325"/>
      <c r="F43" s="325"/>
      <c r="G43" s="325"/>
      <c r="H43" s="240"/>
      <c r="I43" s="240"/>
    </row>
    <row r="44" spans="2:9" ht="30.95" customHeight="1">
      <c r="B44" s="29"/>
      <c r="C44" s="29"/>
      <c r="D44" s="29"/>
      <c r="E44" s="29"/>
      <c r="F44" s="29"/>
      <c r="G44" s="27"/>
    </row>
    <row r="45" spans="2:9" ht="33" customHeight="1">
      <c r="B45" s="235" t="s">
        <v>60</v>
      </c>
      <c r="C45" s="236" t="s">
        <v>112</v>
      </c>
      <c r="D45" s="29"/>
      <c r="E45" s="29"/>
      <c r="F45" s="29"/>
      <c r="G45" s="27"/>
    </row>
    <row r="46" spans="2:9" ht="25.5" customHeight="1">
      <c r="B46" s="237" t="s">
        <v>115</v>
      </c>
      <c r="C46" s="238">
        <v>0</v>
      </c>
      <c r="D46" s="30"/>
      <c r="E46" s="30"/>
      <c r="F46" s="30"/>
      <c r="G46" s="27"/>
    </row>
    <row r="47" spans="2:9" ht="21.95" customHeight="1">
      <c r="B47" s="237" t="s">
        <v>61</v>
      </c>
      <c r="C47" s="180">
        <v>0</v>
      </c>
      <c r="D47" s="31"/>
      <c r="E47" s="31"/>
      <c r="F47" s="31"/>
      <c r="G47" s="27"/>
    </row>
    <row r="48" spans="2:9" ht="21.95" customHeight="1">
      <c r="B48" s="237" t="s">
        <v>62</v>
      </c>
      <c r="C48" s="181">
        <v>3</v>
      </c>
      <c r="D48" s="32"/>
      <c r="E48" s="32"/>
      <c r="F48" s="32"/>
      <c r="G48" s="27"/>
    </row>
    <row r="49" spans="2:7" ht="21.95" customHeight="1">
      <c r="B49" s="237" t="s">
        <v>63</v>
      </c>
      <c r="C49" s="181">
        <v>4</v>
      </c>
      <c r="D49" s="27"/>
      <c r="E49" s="27"/>
      <c r="F49" s="27"/>
      <c r="G49" s="27"/>
    </row>
    <row r="50" spans="2:7" ht="21.95" customHeight="1">
      <c r="B50" s="237" t="s">
        <v>64</v>
      </c>
      <c r="C50" s="181">
        <v>3</v>
      </c>
      <c r="D50" s="27"/>
      <c r="E50" s="27"/>
      <c r="F50" s="27"/>
      <c r="G50" s="27"/>
    </row>
    <row r="51" spans="2:7" ht="21.95" customHeight="1">
      <c r="B51" s="237" t="s">
        <v>65</v>
      </c>
      <c r="C51" s="182">
        <v>3</v>
      </c>
      <c r="D51" s="27"/>
      <c r="E51" s="27"/>
      <c r="F51" s="27"/>
      <c r="G51" s="27"/>
    </row>
    <row r="52" spans="2:7" ht="21.95" customHeight="1">
      <c r="B52" s="237" t="s">
        <v>66</v>
      </c>
      <c r="C52" s="180">
        <v>4</v>
      </c>
      <c r="D52" s="27"/>
      <c r="E52" s="27"/>
      <c r="F52" s="27"/>
      <c r="G52" s="27"/>
    </row>
    <row r="53" spans="2:7" ht="21.95" customHeight="1">
      <c r="B53" s="237" t="s">
        <v>67</v>
      </c>
      <c r="C53" s="180">
        <v>1</v>
      </c>
      <c r="D53" s="27"/>
      <c r="E53" s="27"/>
      <c r="F53" s="27"/>
      <c r="G53" s="27"/>
    </row>
    <row r="54" spans="2:7" ht="21.95" customHeight="1">
      <c r="B54" s="237" t="s">
        <v>68</v>
      </c>
      <c r="C54" s="180">
        <v>4</v>
      </c>
      <c r="D54" s="25"/>
      <c r="E54" s="25"/>
      <c r="F54" s="25"/>
      <c r="G54" s="27"/>
    </row>
    <row r="55" spans="2:7" ht="21.95" customHeight="1">
      <c r="B55" s="237" t="s">
        <v>69</v>
      </c>
      <c r="C55" s="180">
        <v>1</v>
      </c>
      <c r="D55" s="27"/>
      <c r="E55" s="27"/>
      <c r="F55" s="27"/>
      <c r="G55" s="27"/>
    </row>
    <row r="56" spans="2:7" ht="21.95" customHeight="1">
      <c r="B56" s="237" t="s">
        <v>70</v>
      </c>
      <c r="C56" s="180">
        <v>2</v>
      </c>
      <c r="D56" s="27"/>
      <c r="E56" s="27"/>
      <c r="F56" s="27"/>
      <c r="G56" s="27"/>
    </row>
    <row r="57" spans="2:7" ht="21.95" customHeight="1">
      <c r="B57" s="237" t="s">
        <v>71</v>
      </c>
      <c r="C57" s="180">
        <v>2</v>
      </c>
      <c r="D57" s="27"/>
      <c r="E57" s="27"/>
      <c r="F57" s="27"/>
      <c r="G57" s="27"/>
    </row>
    <row r="58" spans="2:7" ht="21.95" customHeight="1">
      <c r="B58" s="237" t="s">
        <v>72</v>
      </c>
      <c r="C58" s="180">
        <v>1</v>
      </c>
      <c r="D58" s="45"/>
      <c r="E58" s="45"/>
      <c r="F58" s="45"/>
      <c r="G58" s="27"/>
    </row>
    <row r="59" spans="2:7" ht="21.95" customHeight="1">
      <c r="B59" s="237" t="s">
        <v>73</v>
      </c>
      <c r="C59" s="180">
        <v>1</v>
      </c>
      <c r="D59" s="45"/>
      <c r="E59" s="45"/>
      <c r="F59" s="45"/>
      <c r="G59" s="27"/>
    </row>
    <row r="60" spans="2:7" ht="21.95" customHeight="1">
      <c r="B60" s="237" t="s">
        <v>74</v>
      </c>
      <c r="C60" s="180">
        <v>0</v>
      </c>
      <c r="D60" s="45"/>
      <c r="E60" s="45"/>
      <c r="F60" s="45"/>
      <c r="G60" s="27"/>
    </row>
    <row r="61" spans="2:7" ht="21.95" customHeight="1">
      <c r="B61" s="237" t="s">
        <v>75</v>
      </c>
      <c r="C61" s="180">
        <v>0</v>
      </c>
      <c r="D61" s="45"/>
      <c r="E61" s="45"/>
      <c r="F61" s="45"/>
      <c r="G61" s="27"/>
    </row>
    <row r="62" spans="2:7" ht="21.95" customHeight="1">
      <c r="B62" s="237" t="s">
        <v>109</v>
      </c>
      <c r="C62" s="180">
        <v>0</v>
      </c>
      <c r="D62" s="45"/>
      <c r="E62" s="45"/>
      <c r="F62" s="45"/>
      <c r="G62" s="27"/>
    </row>
    <row r="63" spans="2:7" ht="21.95" customHeight="1">
      <c r="B63" s="183" t="s">
        <v>5</v>
      </c>
      <c r="C63" s="184">
        <f>SUM(C46:C62)</f>
        <v>29</v>
      </c>
      <c r="D63" s="45"/>
      <c r="E63" s="45"/>
      <c r="F63" s="45"/>
      <c r="G63" s="27"/>
    </row>
    <row r="64" spans="2:7" ht="21.95" customHeight="1">
      <c r="B64" s="45"/>
      <c r="C64" s="45"/>
      <c r="D64" s="45"/>
      <c r="E64" s="45"/>
      <c r="F64" s="45"/>
      <c r="G64" s="27"/>
    </row>
    <row r="65" spans="2:7" ht="9.75" customHeight="1" thickBot="1">
      <c r="E65" s="45"/>
      <c r="F65" s="45"/>
      <c r="G65" s="27"/>
    </row>
    <row r="66" spans="2:7" ht="57" customHeight="1">
      <c r="B66" s="331" t="s">
        <v>119</v>
      </c>
      <c r="C66" s="332"/>
      <c r="D66" s="71"/>
      <c r="E66" s="45"/>
      <c r="F66" s="45"/>
      <c r="G66" s="27"/>
    </row>
    <row r="67" spans="2:7" ht="13.5" customHeight="1">
      <c r="B67" s="333" t="s">
        <v>161</v>
      </c>
      <c r="C67" s="333"/>
      <c r="D67" s="45"/>
      <c r="E67" s="45"/>
      <c r="F67" s="45"/>
      <c r="G67" s="27"/>
    </row>
    <row r="68" spans="2:7" ht="21.95" customHeight="1">
      <c r="B68" s="233" t="s">
        <v>120</v>
      </c>
      <c r="C68" s="234" t="s">
        <v>105</v>
      </c>
      <c r="D68" s="45"/>
      <c r="E68" s="45"/>
      <c r="F68" s="45"/>
      <c r="G68" s="27"/>
    </row>
    <row r="69" spans="2:7" ht="27" customHeight="1">
      <c r="B69" s="63" t="s">
        <v>103</v>
      </c>
      <c r="C69" s="64">
        <v>26</v>
      </c>
      <c r="D69" s="45"/>
      <c r="E69" s="45"/>
      <c r="F69" s="45"/>
      <c r="G69" s="27"/>
    </row>
    <row r="70" spans="2:7" ht="21.95" customHeight="1">
      <c r="B70" s="65" t="s">
        <v>104</v>
      </c>
      <c r="C70" s="66">
        <v>3</v>
      </c>
      <c r="D70" s="45"/>
      <c r="E70" s="45"/>
      <c r="F70" s="45"/>
      <c r="G70" s="27"/>
    </row>
    <row r="71" spans="2:7" ht="21.95" customHeight="1">
      <c r="E71" s="45"/>
      <c r="F71" s="45"/>
      <c r="G71" s="27"/>
    </row>
    <row r="72" spans="2:7" ht="15.75" thickBot="1">
      <c r="E72" s="45"/>
      <c r="F72" s="45"/>
      <c r="G72" s="27"/>
    </row>
    <row r="73" spans="2:7" ht="15.75" thickBot="1">
      <c r="B73" s="329" t="s">
        <v>108</v>
      </c>
      <c r="C73" s="330"/>
      <c r="E73" s="45"/>
      <c r="F73" s="45"/>
      <c r="G73" s="27"/>
    </row>
    <row r="74" spans="2:7" ht="15">
      <c r="B74" s="67" t="s">
        <v>14</v>
      </c>
      <c r="C74" s="68">
        <v>28</v>
      </c>
      <c r="D74" s="45"/>
      <c r="E74" s="45"/>
      <c r="F74" s="45"/>
      <c r="G74" s="27"/>
    </row>
    <row r="75" spans="2:7" ht="15.75" thickBot="1">
      <c r="B75" s="69" t="s">
        <v>15</v>
      </c>
      <c r="C75" s="70">
        <v>1</v>
      </c>
      <c r="D75" s="45"/>
      <c r="E75" s="45"/>
      <c r="F75" s="45"/>
      <c r="G75" s="27"/>
    </row>
    <row r="76" spans="2:7" ht="27.75" customHeight="1">
      <c r="D76" s="45"/>
      <c r="E76" s="45"/>
      <c r="F76" s="45"/>
      <c r="G76" s="27"/>
    </row>
    <row r="77" spans="2:7" ht="15">
      <c r="D77" s="45"/>
      <c r="E77" s="45"/>
      <c r="F77" s="45"/>
      <c r="G77" s="27"/>
    </row>
    <row r="78" spans="2:7" ht="15">
      <c r="D78" s="45"/>
      <c r="E78" s="45"/>
      <c r="F78" s="45"/>
      <c r="G78" s="27"/>
    </row>
    <row r="79" spans="2:7" ht="15">
      <c r="B79" s="45"/>
      <c r="C79" s="45"/>
      <c r="D79" s="45"/>
      <c r="E79" s="45"/>
      <c r="F79" s="45"/>
      <c r="G79" s="27"/>
    </row>
    <row r="80" spans="2:7" ht="15">
      <c r="B80" s="45"/>
      <c r="C80" s="45"/>
      <c r="D80" s="45"/>
      <c r="E80" s="45"/>
      <c r="F80" s="45"/>
      <c r="G80" s="27"/>
    </row>
    <row r="81" spans="2:7" ht="15.75">
      <c r="B81" s="45"/>
      <c r="C81" s="45"/>
      <c r="D81" s="45"/>
      <c r="E81" s="45"/>
      <c r="F81" s="45"/>
      <c r="G81" s="46"/>
    </row>
    <row r="82" spans="2:7" ht="15.75">
      <c r="B82" s="45"/>
      <c r="C82" s="45"/>
      <c r="D82" s="45"/>
      <c r="E82" s="45"/>
      <c r="F82" s="45"/>
      <c r="G82" s="25"/>
    </row>
    <row r="83" spans="2:7" ht="15">
      <c r="B83" s="45"/>
      <c r="C83" s="45"/>
      <c r="D83" s="45"/>
      <c r="E83" s="45"/>
      <c r="F83" s="45"/>
      <c r="G83" s="27"/>
    </row>
    <row r="84" spans="2:7" ht="15.75">
      <c r="B84" s="45"/>
      <c r="C84" s="45"/>
      <c r="D84" s="45"/>
      <c r="E84" s="45"/>
      <c r="F84" s="45"/>
      <c r="G84" s="25"/>
    </row>
    <row r="85" spans="2:7" ht="15">
      <c r="B85" s="45"/>
      <c r="C85" s="45"/>
      <c r="D85" s="45"/>
      <c r="E85" s="45"/>
      <c r="F85" s="45"/>
      <c r="G85" s="27"/>
    </row>
    <row r="86" spans="2:7" ht="15">
      <c r="D86" s="45"/>
      <c r="E86" s="45"/>
      <c r="F86" s="45"/>
      <c r="G86" s="27"/>
    </row>
    <row r="87" spans="2:7" ht="15">
      <c r="D87" s="45"/>
      <c r="E87" s="45"/>
      <c r="F87" s="45"/>
      <c r="G87" s="27"/>
    </row>
    <row r="88" spans="2:7">
      <c r="D88" s="45"/>
      <c r="E88" s="45"/>
      <c r="F88" s="45"/>
      <c r="G88" s="29"/>
    </row>
    <row r="89" spans="2:7">
      <c r="D89" s="45"/>
      <c r="E89" s="45"/>
      <c r="F89" s="45"/>
      <c r="G89" s="29"/>
    </row>
    <row r="90" spans="2:7" ht="15.75">
      <c r="D90" s="45"/>
      <c r="E90" s="45"/>
      <c r="F90" s="45"/>
      <c r="G90" s="30"/>
    </row>
    <row r="91" spans="2:7">
      <c r="D91" s="45"/>
      <c r="E91" s="45"/>
      <c r="F91" s="45"/>
      <c r="G91" s="31"/>
    </row>
    <row r="92" spans="2:7" ht="15">
      <c r="D92" s="45"/>
      <c r="E92" s="45"/>
      <c r="F92" s="45"/>
      <c r="G92" s="32"/>
    </row>
    <row r="93" spans="2:7" ht="15">
      <c r="D93" s="45"/>
      <c r="E93" s="45"/>
      <c r="F93" s="45"/>
      <c r="G93" s="27"/>
    </row>
    <row r="94" spans="2:7" ht="15">
      <c r="G94" s="27"/>
    </row>
    <row r="95" spans="2:7" ht="15">
      <c r="G95" s="27"/>
    </row>
    <row r="96" spans="2:7" ht="15">
      <c r="G96" s="27"/>
    </row>
    <row r="97" spans="7:7" ht="15">
      <c r="G97" s="27"/>
    </row>
    <row r="98" spans="7:7" ht="15.75">
      <c r="G98" s="25"/>
    </row>
    <row r="99" spans="7:7" ht="15">
      <c r="G99" s="27"/>
    </row>
    <row r="100" spans="7:7" ht="15">
      <c r="G100" s="27"/>
    </row>
    <row r="101" spans="7:7" ht="15">
      <c r="G101" s="27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zoomScaleNormal="100" workbookViewId="0">
      <selection activeCell="C13" sqref="C13"/>
    </sheetView>
  </sheetViews>
  <sheetFormatPr baseColWidth="10" defaultRowHeight="12.75"/>
  <cols>
    <col min="1" max="1" width="4.7109375" style="18" customWidth="1"/>
    <col min="2" max="2" width="57.8554687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3" spans="2:7" ht="26.25">
      <c r="B3" s="239" t="s">
        <v>149</v>
      </c>
      <c r="C3" s="239"/>
    </row>
    <row r="4" spans="2:7" ht="26.25">
      <c r="B4" s="239"/>
      <c r="C4" s="239"/>
    </row>
    <row r="5" spans="2:7" ht="12.75" customHeight="1">
      <c r="B5" s="239"/>
      <c r="C5" s="239"/>
      <c r="D5" s="250"/>
      <c r="E5" s="250"/>
      <c r="F5" s="250"/>
      <c r="G5" s="250"/>
    </row>
    <row r="6" spans="2:7" ht="12.75" customHeight="1">
      <c r="D6" s="250"/>
      <c r="E6" s="250"/>
      <c r="F6" s="250"/>
      <c r="G6" s="250"/>
    </row>
    <row r="7" spans="2:7" ht="12.75" hidden="1" customHeight="1">
      <c r="D7" s="250"/>
      <c r="E7" s="250"/>
      <c r="F7" s="250"/>
      <c r="G7" s="250"/>
    </row>
    <row r="8" spans="2:7" ht="1.5" hidden="1" customHeight="1"/>
    <row r="9" spans="2:7" ht="14.25" customHeight="1"/>
    <row r="10" spans="2:7" ht="3" customHeight="1">
      <c r="B10" s="105"/>
      <c r="C10" s="106"/>
    </row>
    <row r="11" spans="2:7" ht="36" customHeight="1">
      <c r="B11" s="241" t="s">
        <v>83</v>
      </c>
      <c r="C11" s="242" t="s">
        <v>84</v>
      </c>
    </row>
    <row r="12" spans="2:7" ht="27.95" customHeight="1">
      <c r="B12" s="48" t="s">
        <v>85</v>
      </c>
      <c r="C12" s="49">
        <v>474</v>
      </c>
    </row>
    <row r="13" spans="2:7" ht="27.95" customHeight="1">
      <c r="B13" s="48" t="s">
        <v>86</v>
      </c>
      <c r="C13" s="49">
        <v>386</v>
      </c>
    </row>
    <row r="14" spans="2:7" ht="27.95" customHeight="1">
      <c r="B14" s="48" t="s">
        <v>87</v>
      </c>
      <c r="C14" s="49">
        <v>372</v>
      </c>
    </row>
    <row r="15" spans="2:7" ht="27.95" customHeight="1">
      <c r="B15" s="48" t="s">
        <v>88</v>
      </c>
      <c r="C15" s="49">
        <v>1</v>
      </c>
    </row>
    <row r="16" spans="2:7" ht="27.95" customHeight="1">
      <c r="B16" s="48" t="s">
        <v>89</v>
      </c>
      <c r="C16" s="49">
        <v>144</v>
      </c>
    </row>
    <row r="17" spans="2:3" ht="27.95" customHeight="1" thickBot="1">
      <c r="B17" s="50" t="s">
        <v>90</v>
      </c>
      <c r="C17" s="51">
        <v>37</v>
      </c>
    </row>
    <row r="18" spans="2:3" ht="4.5" customHeight="1" thickBot="1">
      <c r="B18" s="144"/>
      <c r="C18" s="145"/>
    </row>
    <row r="19" spans="2:3" ht="33.75" customHeight="1" thickBot="1">
      <c r="B19" s="245" t="s">
        <v>102</v>
      </c>
      <c r="C19" s="246" t="s">
        <v>172</v>
      </c>
    </row>
    <row r="20" spans="2:3" ht="3.75" customHeight="1" thickBot="1">
      <c r="B20" s="146"/>
      <c r="C20" s="147"/>
    </row>
    <row r="21" spans="2:3" ht="27.95" customHeight="1">
      <c r="B21" s="52" t="s">
        <v>91</v>
      </c>
      <c r="C21" s="53" t="s">
        <v>84</v>
      </c>
    </row>
    <row r="22" spans="2:3" ht="27.95" customHeight="1">
      <c r="B22" s="48" t="s">
        <v>92</v>
      </c>
      <c r="C22" s="54">
        <v>524</v>
      </c>
    </row>
    <row r="23" spans="2:3" ht="27.95" customHeight="1">
      <c r="B23" s="48" t="s">
        <v>93</v>
      </c>
      <c r="C23" s="54">
        <v>3</v>
      </c>
    </row>
    <row r="24" spans="2:3" ht="27.95" customHeight="1">
      <c r="B24" s="59" t="s">
        <v>94</v>
      </c>
      <c r="C24" s="61">
        <v>62</v>
      </c>
    </row>
    <row r="25" spans="2:3" ht="27.95" customHeight="1">
      <c r="B25" s="60" t="s">
        <v>95</v>
      </c>
      <c r="C25" s="62">
        <v>0</v>
      </c>
    </row>
    <row r="26" spans="2:3" ht="27.95" customHeight="1">
      <c r="B26" s="60" t="s">
        <v>96</v>
      </c>
      <c r="C26" s="62">
        <v>7</v>
      </c>
    </row>
    <row r="27" spans="2:3" ht="27.95" customHeight="1">
      <c r="B27" s="60" t="s">
        <v>97</v>
      </c>
      <c r="C27" s="62">
        <v>1</v>
      </c>
    </row>
    <row r="28" spans="2:3" ht="27.95" customHeight="1">
      <c r="B28" s="60" t="s">
        <v>126</v>
      </c>
      <c r="C28" s="62">
        <v>1</v>
      </c>
    </row>
    <row r="29" spans="2:3" ht="32.25" customHeight="1" thickBot="1">
      <c r="B29" s="243"/>
      <c r="C29" s="244"/>
    </row>
    <row r="30" spans="2:3" ht="10.5" customHeight="1" thickBot="1">
      <c r="B30" s="148"/>
      <c r="C30" s="149"/>
    </row>
    <row r="31" spans="2:3" ht="22.5" customHeight="1" thickBot="1">
      <c r="B31" s="55" t="s">
        <v>113</v>
      </c>
      <c r="C31" s="56">
        <f>C22+C24+C26+C27+C28+C23+C25</f>
        <v>598</v>
      </c>
    </row>
    <row r="32" spans="2:3" ht="17.25" customHeight="1" thickBot="1">
      <c r="B32" s="150"/>
      <c r="C32" s="151"/>
    </row>
    <row r="33" spans="2:3" ht="25.5" customHeight="1" thickBot="1">
      <c r="B33" s="306" t="s">
        <v>155</v>
      </c>
      <c r="C33" s="247" t="s">
        <v>173</v>
      </c>
    </row>
    <row r="34" spans="2:3" ht="15.75" customHeight="1" thickBot="1">
      <c r="B34" s="152"/>
      <c r="C34" s="147"/>
    </row>
    <row r="35" spans="2:3" ht="19.5" customHeight="1">
      <c r="B35" s="248" t="s">
        <v>98</v>
      </c>
      <c r="C35" s="249" t="s">
        <v>17</v>
      </c>
    </row>
    <row r="36" spans="2:3" ht="27.95" customHeight="1">
      <c r="B36" s="48" t="s">
        <v>99</v>
      </c>
      <c r="C36" s="49">
        <v>87</v>
      </c>
    </row>
    <row r="37" spans="2:3" ht="25.5" customHeight="1">
      <c r="B37" s="48" t="s">
        <v>100</v>
      </c>
      <c r="C37" s="49">
        <v>170</v>
      </c>
    </row>
    <row r="38" spans="2:3" ht="24.75" customHeight="1" thickBot="1">
      <c r="B38" s="50" t="s">
        <v>101</v>
      </c>
      <c r="C38" s="51">
        <v>53</v>
      </c>
    </row>
    <row r="39" spans="2:3" ht="12.75" customHeight="1" thickBot="1">
      <c r="B39" s="148"/>
      <c r="C39" s="149"/>
    </row>
    <row r="40" spans="2:3" ht="30" customHeight="1" thickBot="1">
      <c r="B40" s="55" t="s">
        <v>5</v>
      </c>
      <c r="C40" s="153">
        <f>SUM(C36:C39)</f>
        <v>310</v>
      </c>
    </row>
    <row r="41" spans="2:3" ht="27.95" customHeight="1">
      <c r="B41" s="20"/>
      <c r="C41" s="21"/>
    </row>
    <row r="42" spans="2:3" ht="27.95" customHeight="1">
      <c r="B42" s="23"/>
      <c r="C42" s="22"/>
    </row>
    <row r="43" spans="2:3" ht="27.95" customHeight="1">
      <c r="B43" s="24"/>
      <c r="C43" s="24"/>
    </row>
    <row r="44" spans="2:3" ht="27.95" customHeight="1">
      <c r="B44" s="26"/>
      <c r="C44" s="27"/>
    </row>
    <row r="45" spans="2:3" ht="30.95" customHeight="1">
      <c r="B45" s="26"/>
      <c r="C45" s="27"/>
    </row>
    <row r="46" spans="2:3" ht="30.95" customHeight="1">
      <c r="B46" s="202"/>
      <c r="C46" s="27"/>
    </row>
    <row r="47" spans="2:3" ht="30.95" customHeight="1">
      <c r="B47" s="334"/>
      <c r="C47" s="334"/>
    </row>
    <row r="48" spans="2:3" ht="30.95" customHeight="1">
      <c r="B48" s="29"/>
      <c r="C48" s="29"/>
    </row>
    <row r="49" spans="2:3" ht="30.95" customHeight="1">
      <c r="B49" s="30"/>
      <c r="C49" s="30"/>
    </row>
    <row r="50" spans="2:3" ht="30.95" customHeight="1">
      <c r="B50" s="31"/>
      <c r="C50" s="31"/>
    </row>
    <row r="51" spans="2:3" ht="30.95" customHeight="1">
      <c r="B51" s="32"/>
      <c r="C51" s="32"/>
    </row>
    <row r="52" spans="2:3" ht="30.95" customHeight="1">
      <c r="B52" s="26"/>
      <c r="C52" s="27"/>
    </row>
    <row r="53" spans="2:3" ht="30.95" customHeight="1">
      <c r="B53" s="26"/>
      <c r="C53" s="27"/>
    </row>
    <row r="54" spans="2:3" ht="30.95" customHeight="1">
      <c r="B54" s="26"/>
      <c r="C54" s="27"/>
    </row>
    <row r="55" spans="2:3" ht="30.95" customHeight="1">
      <c r="B55" s="26"/>
      <c r="C55" s="27"/>
    </row>
    <row r="56" spans="2:3" ht="30.95" customHeight="1">
      <c r="B56" s="26"/>
      <c r="C56" s="27"/>
    </row>
    <row r="57" spans="2:3" ht="30.95" customHeight="1">
      <c r="B57" s="33"/>
      <c r="C57" s="25"/>
    </row>
    <row r="58" spans="2:3" ht="30.95" customHeight="1">
      <c r="B58" s="26"/>
      <c r="C58" s="27"/>
    </row>
    <row r="59" spans="2:3" ht="30.95" customHeight="1">
      <c r="B59" s="26"/>
      <c r="C59" s="27"/>
    </row>
    <row r="60" spans="2:3" ht="30.95" customHeight="1">
      <c r="B60" s="28"/>
      <c r="C60" s="27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9"/>
  <sheetViews>
    <sheetView showGridLines="0" view="pageLayout" zoomScale="75" zoomScaleNormal="50" zoomScaleSheetLayoutView="75" zoomScalePageLayoutView="75" workbookViewId="0">
      <selection activeCell="D19" sqref="D19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36" t="s">
        <v>151</v>
      </c>
      <c r="C4" s="336"/>
      <c r="D4" s="336"/>
      <c r="E4" s="336"/>
      <c r="F4" s="336"/>
      <c r="G4" s="336"/>
      <c r="H4" s="336"/>
      <c r="I4" s="336"/>
      <c r="J4" s="336"/>
      <c r="K4" s="336"/>
    </row>
    <row r="5" spans="2:16">
      <c r="B5" s="336"/>
      <c r="C5" s="336"/>
      <c r="D5" s="336"/>
      <c r="E5" s="336"/>
      <c r="F5" s="336"/>
      <c r="G5" s="336"/>
      <c r="H5" s="336"/>
      <c r="I5" s="336"/>
      <c r="J5" s="336"/>
      <c r="K5" s="336"/>
    </row>
    <row r="9" spans="2:16" ht="30.75" customHeigh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1" spans="2:16">
      <c r="B11" s="5"/>
      <c r="C11" s="5"/>
    </row>
    <row r="12" spans="2:16" ht="36" customHeight="1">
      <c r="B12" s="16" t="s">
        <v>0</v>
      </c>
      <c r="C12" s="107" t="s">
        <v>32</v>
      </c>
      <c r="E12" s="166">
        <v>100</v>
      </c>
    </row>
    <row r="13" spans="2:16" ht="36" customHeight="1">
      <c r="B13" s="154" t="s">
        <v>150</v>
      </c>
      <c r="C13" s="155">
        <v>354</v>
      </c>
    </row>
    <row r="14" spans="2:16" ht="30.95" customHeight="1">
      <c r="B14" s="156" t="s">
        <v>174</v>
      </c>
      <c r="C14" s="291">
        <v>374</v>
      </c>
    </row>
    <row r="15" spans="2:16" ht="12.75" customHeight="1" thickBot="1">
      <c r="B15" s="157"/>
      <c r="C15" s="155"/>
      <c r="D15" s="7"/>
    </row>
    <row r="16" spans="2:16" ht="60" customHeight="1" thickTop="1">
      <c r="B16" s="158" t="s">
        <v>23</v>
      </c>
      <c r="C16" s="159">
        <f>(C13*E12/C14)-100</f>
        <v>-5.347593582887697</v>
      </c>
    </row>
    <row r="21" spans="2:3" ht="15.75" thickBot="1"/>
    <row r="22" spans="2:3">
      <c r="B22" s="82" t="s">
        <v>116</v>
      </c>
      <c r="C22" s="86">
        <v>369</v>
      </c>
    </row>
    <row r="23" spans="2:3">
      <c r="B23" s="83" t="s">
        <v>127</v>
      </c>
      <c r="C23" s="87">
        <v>5</v>
      </c>
    </row>
    <row r="24" spans="2:3">
      <c r="B24" s="83" t="s">
        <v>117</v>
      </c>
      <c r="C24" s="87"/>
    </row>
    <row r="25" spans="2:3" ht="15.75" thickBot="1">
      <c r="B25" s="84" t="s">
        <v>125</v>
      </c>
      <c r="C25" s="88"/>
    </row>
    <row r="26" spans="2:3">
      <c r="C26" s="9">
        <f>SUM(C22:C25)</f>
        <v>374</v>
      </c>
    </row>
    <row r="38" spans="1:11" ht="33.75" customHeight="1"/>
    <row r="44" spans="1:11">
      <c r="A44" s="335" t="s">
        <v>137</v>
      </c>
      <c r="B44" s="335"/>
      <c r="C44" s="335"/>
      <c r="D44" s="335"/>
      <c r="E44" s="335"/>
      <c r="F44" s="335"/>
      <c r="G44" s="335"/>
      <c r="H44" s="335"/>
    </row>
    <row r="45" spans="1:11">
      <c r="A45" s="335"/>
      <c r="B45" s="335"/>
      <c r="C45" s="335"/>
      <c r="D45" s="335"/>
      <c r="E45" s="335"/>
      <c r="F45" s="335"/>
      <c r="G45" s="335"/>
      <c r="H45" s="335"/>
    </row>
    <row r="46" spans="1:11">
      <c r="A46" s="335"/>
      <c r="B46" s="335"/>
      <c r="C46" s="335"/>
      <c r="D46" s="335"/>
      <c r="E46" s="335"/>
      <c r="F46" s="335"/>
      <c r="G46" s="335"/>
      <c r="H46" s="335"/>
    </row>
    <row r="48" spans="1:11" ht="15" customHeight="1">
      <c r="C48" s="251"/>
      <c r="D48" s="251"/>
      <c r="E48" s="251"/>
      <c r="F48" s="251"/>
      <c r="G48" s="251"/>
      <c r="H48" s="251"/>
      <c r="I48" s="251"/>
      <c r="J48" s="251"/>
      <c r="K48" s="251"/>
    </row>
    <row r="49" spans="2:11" ht="15" customHeight="1">
      <c r="C49" s="251"/>
      <c r="D49" s="251"/>
      <c r="E49" s="251"/>
      <c r="F49" s="251"/>
      <c r="G49" s="251"/>
      <c r="H49" s="251"/>
      <c r="I49" s="251"/>
      <c r="J49" s="251"/>
      <c r="K49" s="251"/>
    </row>
    <row r="50" spans="2:11" ht="15" customHeight="1">
      <c r="C50" s="251"/>
      <c r="D50" s="251"/>
      <c r="E50" s="251"/>
      <c r="F50" s="251"/>
      <c r="G50" s="251"/>
      <c r="H50" s="251"/>
      <c r="I50" s="251"/>
      <c r="J50" s="251"/>
      <c r="K50" s="251"/>
    </row>
    <row r="53" spans="2:11" ht="18">
      <c r="C53" s="203" t="s">
        <v>161</v>
      </c>
      <c r="F53" s="341" t="s">
        <v>166</v>
      </c>
      <c r="G53" s="341"/>
      <c r="H53" s="341"/>
    </row>
    <row r="54" spans="2:11" ht="15.75" thickBot="1"/>
    <row r="55" spans="2:11" ht="18">
      <c r="B55" s="205" t="s">
        <v>138</v>
      </c>
      <c r="C55" s="206">
        <v>345</v>
      </c>
      <c r="F55" s="337" t="s">
        <v>164</v>
      </c>
      <c r="G55" s="338"/>
      <c r="H55" s="206">
        <v>0</v>
      </c>
    </row>
    <row r="56" spans="2:11" ht="18">
      <c r="B56" s="207"/>
      <c r="C56" s="208"/>
      <c r="F56" s="344"/>
      <c r="G56" s="345"/>
      <c r="H56" s="208"/>
    </row>
    <row r="57" spans="2:11" ht="18">
      <c r="B57" s="207" t="s">
        <v>139</v>
      </c>
      <c r="C57" s="208">
        <v>212</v>
      </c>
      <c r="F57" s="339" t="s">
        <v>165</v>
      </c>
      <c r="G57" s="340"/>
      <c r="H57" s="208">
        <v>12</v>
      </c>
    </row>
    <row r="58" spans="2:11" ht="18">
      <c r="B58" s="207"/>
      <c r="C58" s="208"/>
      <c r="F58" s="344"/>
      <c r="G58" s="345"/>
      <c r="H58" s="208"/>
    </row>
    <row r="59" spans="2:11" ht="18.75" thickBot="1">
      <c r="B59" s="209" t="s">
        <v>140</v>
      </c>
      <c r="C59" s="210">
        <v>41</v>
      </c>
      <c r="F59" s="342" t="s">
        <v>5</v>
      </c>
      <c r="G59" s="343"/>
      <c r="H59" s="210">
        <v>12</v>
      </c>
    </row>
    <row r="60" spans="2:11" ht="18">
      <c r="B60" s="203"/>
      <c r="C60" s="203"/>
    </row>
    <row r="61" spans="2:11">
      <c r="B61" s="336" t="s">
        <v>94</v>
      </c>
      <c r="C61" s="336"/>
      <c r="D61" s="336"/>
      <c r="E61" s="336"/>
      <c r="F61" s="336"/>
      <c r="G61" s="336"/>
      <c r="H61" s="336"/>
      <c r="I61" s="336"/>
    </row>
    <row r="62" spans="2:11" ht="15" customHeight="1">
      <c r="B62" s="336"/>
      <c r="C62" s="336"/>
      <c r="D62" s="336"/>
      <c r="E62" s="336"/>
      <c r="F62" s="336"/>
      <c r="G62" s="336"/>
      <c r="H62" s="336"/>
      <c r="I62" s="336"/>
      <c r="J62" s="251"/>
      <c r="K62" s="251"/>
    </row>
    <row r="63" spans="2:11" ht="15" customHeight="1">
      <c r="C63" s="251"/>
      <c r="D63" s="251"/>
      <c r="E63" s="251"/>
      <c r="F63" s="251"/>
      <c r="G63" s="251"/>
      <c r="H63" s="251"/>
      <c r="I63" s="251"/>
      <c r="J63" s="251"/>
      <c r="K63" s="251"/>
    </row>
    <row r="64" spans="2:11" ht="18">
      <c r="C64" s="212" t="s">
        <v>161</v>
      </c>
    </row>
    <row r="65" spans="2:3" ht="2.25" customHeight="1"/>
    <row r="66" spans="2:3" ht="18">
      <c r="B66" s="211" t="s">
        <v>94</v>
      </c>
      <c r="C66" s="204">
        <v>62</v>
      </c>
    </row>
    <row r="67" spans="2:3" ht="18">
      <c r="B67" s="211"/>
      <c r="C67" s="204"/>
    </row>
    <row r="68" spans="2:3" ht="36">
      <c r="B68" s="307" t="s">
        <v>141</v>
      </c>
      <c r="C68" s="204">
        <v>0</v>
      </c>
    </row>
    <row r="69" spans="2:3" ht="18">
      <c r="B69" s="211"/>
      <c r="C69" s="204"/>
    </row>
    <row r="70" spans="2:3" ht="18">
      <c r="B70" s="211" t="s">
        <v>142</v>
      </c>
      <c r="C70" s="204">
        <v>22</v>
      </c>
    </row>
    <row r="71" spans="2:3" ht="18">
      <c r="B71" s="211"/>
      <c r="C71" s="204"/>
    </row>
    <row r="72" spans="2:3" ht="18">
      <c r="B72" s="211" t="s">
        <v>143</v>
      </c>
      <c r="C72" s="204">
        <v>6</v>
      </c>
    </row>
    <row r="73" spans="2:3" ht="18">
      <c r="B73" s="211"/>
      <c r="C73" s="204"/>
    </row>
    <row r="74" spans="2:3" ht="18">
      <c r="B74" s="211" t="s">
        <v>138</v>
      </c>
      <c r="C74" s="204"/>
    </row>
    <row r="75" spans="2:3" ht="18">
      <c r="B75" s="211"/>
      <c r="C75" s="204"/>
    </row>
    <row r="76" spans="2:3" ht="18">
      <c r="B76" s="211" t="s">
        <v>139</v>
      </c>
      <c r="C76" s="204"/>
    </row>
    <row r="77" spans="2:3" ht="18">
      <c r="B77" s="211"/>
      <c r="C77" s="204"/>
    </row>
    <row r="78" spans="2:3" ht="18">
      <c r="B78" s="211" t="s">
        <v>140</v>
      </c>
      <c r="C78" s="204">
        <v>27</v>
      </c>
    </row>
    <row r="79" spans="2:3" ht="18">
      <c r="B79" s="211"/>
      <c r="C79" s="204"/>
    </row>
  </sheetData>
  <mergeCells count="9">
    <mergeCell ref="A44:H46"/>
    <mergeCell ref="B4:K5"/>
    <mergeCell ref="B61:I62"/>
    <mergeCell ref="F55:G55"/>
    <mergeCell ref="F57:G57"/>
    <mergeCell ref="F53:H53"/>
    <mergeCell ref="F59:G59"/>
    <mergeCell ref="F56:G56"/>
    <mergeCell ref="F58:G58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</vt:i4>
      </vt:variant>
    </vt:vector>
  </HeadingPairs>
  <TitlesOfParts>
    <vt:vector size="17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2023-08-05T20:08:41Z</cp:lastPrinted>
  <dcterms:created xsi:type="dcterms:W3CDTF">2014-01-30T18:25:03Z</dcterms:created>
  <dcterms:modified xsi:type="dcterms:W3CDTF">2023-08-05T20:10:46Z</dcterms:modified>
</cp:coreProperties>
</file>